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tables/table1.xml" ContentType="application/vnd.openxmlformats-officedocument.spreadsheetml.table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ml.chartshapes+xml"/>
  <Override PartName="/xl/tables/table2.xml" ContentType="application/vnd.openxmlformats-officedocument.spreadsheetml.table+xml"/>
  <Override PartName="/xl/persons/person.xml" ContentType="application/vnd.ms-excel.person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updateLinks="never" codeName="ThisWorkbook"/>
  <mc:AlternateContent xmlns:mc="http://schemas.openxmlformats.org/markup-compatibility/2006">
    <mc:Choice Requires="x15">
      <x15ac:absPath xmlns:x15ac="http://schemas.microsoft.com/office/spreadsheetml/2010/11/ac" url="https://lancashirecc-my.sharepoint.com/personal/farhat_abbas_lancashire_gov_uk/Documents/Documents/JSNA Platform pages/JSNA 2024/Births and deaths/"/>
    </mc:Choice>
  </mc:AlternateContent>
  <xr:revisionPtr revIDLastSave="27" documentId="8_{5FE409EB-9D33-4D1E-B3FA-FB158DFDEE80}" xr6:coauthVersionLast="47" xr6:coauthVersionMax="47" xr10:uidLastSave="{468F7F56-F815-4FE4-90A5-893565B0345D}"/>
  <bookViews>
    <workbookView xWindow="-28920" yWindow="-120" windowWidth="29040" windowHeight="15840" xr2:uid="{00000000-000D-0000-FFFF-FFFF00000000}"/>
  </bookViews>
  <sheets>
    <sheet name="Index &amp; notes" sheetId="2" r:id="rId1"/>
    <sheet name="Births (rates)" sheetId="7" r:id="rId2"/>
    <sheet name="Deaths (counts)" sheetId="9" r:id="rId3"/>
    <sheet name="Charts" sheetId="3" r:id="rId4"/>
    <sheet name="Raw data" sheetId="1" r:id="rId5"/>
    <sheet name="Lookup" sheetId="4" state="hidden" r:id="rId6"/>
  </sheets>
  <externalReferences>
    <externalReference r:id="rId7"/>
  </externalReferences>
  <definedNames>
    <definedName name="Area" localSheetId="2">[1]Lookup!$B$2:$B$17</definedName>
    <definedName name="Area">Lookup!$B$2:$B$17</definedName>
    <definedName name="Area1">[1]Lookup!$B$2:$B$17</definedName>
    <definedName name="TFR" localSheetId="2">'Deaths (counts)'!#REF!</definedName>
    <definedName name="TFR">'Births (rates)'!$B$6:$B$22</definedName>
    <definedName name="Totalfertility">[1]Rates!$B$33:$B$49</definedName>
    <definedName name="TotalFR">'Deaths (counts)'!#REF!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6" i="9" l="1"/>
  <c r="S38" i="1" l="1"/>
  <c r="R91" i="1"/>
  <c r="C91" i="1" l="1"/>
  <c r="L91" i="1"/>
  <c r="E12" i="3" a="1"/>
  <c r="E12" i="3" s="1"/>
  <c r="E13" i="3" a="1"/>
  <c r="E13" i="3" s="1"/>
  <c r="E14" i="3" a="1"/>
  <c r="E14" i="3" s="1"/>
  <c r="E15" i="3" a="1"/>
  <c r="E15" i="3" s="1"/>
  <c r="E16" i="3" a="1"/>
  <c r="E16" i="3" s="1"/>
  <c r="E17" i="3" a="1"/>
  <c r="E17" i="3" s="1"/>
  <c r="E18" i="3" a="1"/>
  <c r="E18" i="3" s="1"/>
  <c r="E19" i="3" a="1"/>
  <c r="E19" i="3" s="1"/>
  <c r="E20" i="3" a="1"/>
  <c r="E20" i="3" s="1"/>
  <c r="E21" i="3" a="1"/>
  <c r="E21" i="3" s="1"/>
  <c r="E22" i="3" a="1"/>
  <c r="E22" i="3" s="1"/>
  <c r="E23" i="3" a="1"/>
  <c r="E23" i="3" s="1"/>
  <c r="E24" i="3" a="1"/>
  <c r="E24" i="3" s="1"/>
  <c r="E25" i="3" a="1"/>
  <c r="E25" i="3" s="1"/>
  <c r="E26" i="3" a="1"/>
  <c r="E26" i="3" s="1"/>
  <c r="E27" i="3" a="1"/>
  <c r="E27" i="3" s="1"/>
  <c r="E28" i="3" a="1"/>
  <c r="E28" i="3" s="1"/>
  <c r="E29" i="3" a="1"/>
  <c r="E29" i="3" s="1"/>
  <c r="E30" i="3" a="1"/>
  <c r="E30" i="3" s="1"/>
  <c r="E31" i="3" a="1"/>
  <c r="E31" i="3" s="1"/>
  <c r="E32" i="3" a="1"/>
  <c r="E32" i="3" s="1"/>
  <c r="E33" i="3" a="1"/>
  <c r="E33" i="3" s="1"/>
  <c r="E34" i="3" a="1"/>
  <c r="E34" i="3" s="1"/>
  <c r="E35" i="3" a="1"/>
  <c r="E35" i="3" s="1"/>
  <c r="E36" i="3" a="1"/>
  <c r="E36" i="3" s="1"/>
  <c r="E37" i="3" a="1"/>
  <c r="E37" i="3" s="1"/>
  <c r="E38" i="3" a="1"/>
  <c r="E38" i="3" s="1"/>
  <c r="E39" i="3" a="1"/>
  <c r="E39" i="3" s="1"/>
  <c r="E40" i="3" a="1"/>
  <c r="E40" i="3" s="1"/>
  <c r="E41" i="3" a="1"/>
  <c r="E41" i="3" s="1"/>
  <c r="E42" i="3" a="1"/>
  <c r="E42" i="3" s="1"/>
  <c r="E43" i="3" a="1"/>
  <c r="E43" i="3" s="1"/>
  <c r="E44" i="3" a="1"/>
  <c r="E44" i="3" s="1"/>
  <c r="E45" i="3" a="1"/>
  <c r="E45" i="3" s="1"/>
  <c r="E46" i="3" a="1"/>
  <c r="E46" i="3" s="1"/>
  <c r="E47" i="3" a="1"/>
  <c r="E47" i="3" s="1"/>
  <c r="E48" i="3" a="1"/>
  <c r="E48" i="3" s="1"/>
  <c r="E49" i="3" a="1"/>
  <c r="E49" i="3" s="1"/>
  <c r="E50" i="3" a="1"/>
  <c r="E50" i="3" s="1"/>
  <c r="E51" i="3" a="1"/>
  <c r="E51" i="3" s="1"/>
  <c r="E52" i="3" a="1"/>
  <c r="E52" i="3" s="1"/>
  <c r="E53" i="3" a="1"/>
  <c r="E53" i="3" s="1"/>
  <c r="E11" i="3" a="1"/>
  <c r="E11" i="3" s="1"/>
  <c r="D13" i="3" a="1"/>
  <c r="D13" i="3" s="1"/>
  <c r="D14" i="3" a="1"/>
  <c r="D14" i="3" s="1"/>
  <c r="D15" i="3" a="1"/>
  <c r="D15" i="3" s="1"/>
  <c r="D16" i="3" a="1"/>
  <c r="D16" i="3" s="1"/>
  <c r="D17" i="3" a="1"/>
  <c r="D17" i="3" s="1"/>
  <c r="D18" i="3" a="1"/>
  <c r="D18" i="3" s="1"/>
  <c r="D19" i="3" a="1"/>
  <c r="D19" i="3" s="1"/>
  <c r="D20" i="3" a="1"/>
  <c r="D20" i="3" s="1"/>
  <c r="D21" i="3" a="1"/>
  <c r="D21" i="3" s="1"/>
  <c r="D22" i="3" a="1"/>
  <c r="D22" i="3" s="1"/>
  <c r="D23" i="3" a="1"/>
  <c r="D23" i="3" s="1"/>
  <c r="D24" i="3" a="1"/>
  <c r="D24" i="3" s="1"/>
  <c r="D25" i="3" a="1"/>
  <c r="D25" i="3" s="1"/>
  <c r="D26" i="3" a="1"/>
  <c r="D26" i="3" s="1"/>
  <c r="D27" i="3" a="1"/>
  <c r="D27" i="3" s="1"/>
  <c r="D28" i="3" a="1"/>
  <c r="D28" i="3" s="1"/>
  <c r="D29" i="3" a="1"/>
  <c r="D29" i="3" s="1"/>
  <c r="D30" i="3" a="1"/>
  <c r="D30" i="3" s="1"/>
  <c r="D31" i="3" a="1"/>
  <c r="D31" i="3" s="1"/>
  <c r="D32" i="3" a="1"/>
  <c r="D32" i="3" s="1"/>
  <c r="D33" i="3" a="1"/>
  <c r="D33" i="3" s="1"/>
  <c r="D34" i="3" a="1"/>
  <c r="D34" i="3" s="1"/>
  <c r="D35" i="3" a="1"/>
  <c r="D35" i="3" s="1"/>
  <c r="D36" i="3" a="1"/>
  <c r="D36" i="3" s="1"/>
  <c r="D37" i="3" a="1"/>
  <c r="D37" i="3" s="1"/>
  <c r="D38" i="3" a="1"/>
  <c r="D38" i="3" s="1"/>
  <c r="D39" i="3" a="1"/>
  <c r="D39" i="3" s="1"/>
  <c r="D40" i="3" a="1"/>
  <c r="D40" i="3" s="1"/>
  <c r="D41" i="3" a="1"/>
  <c r="D41" i="3" s="1"/>
  <c r="D42" i="3" a="1"/>
  <c r="D42" i="3" s="1"/>
  <c r="D43" i="3" a="1"/>
  <c r="D43" i="3" s="1"/>
  <c r="D44" i="3" a="1"/>
  <c r="D44" i="3" s="1"/>
  <c r="D45" i="3" a="1"/>
  <c r="D45" i="3" s="1"/>
  <c r="D46" i="3" a="1"/>
  <c r="D46" i="3" s="1"/>
  <c r="D47" i="3" a="1"/>
  <c r="D47" i="3" s="1"/>
  <c r="D48" i="3" a="1"/>
  <c r="D48" i="3" s="1"/>
  <c r="D49" i="3" a="1"/>
  <c r="D49" i="3" s="1"/>
  <c r="D50" i="3" a="1"/>
  <c r="D50" i="3" s="1"/>
  <c r="D51" i="3" a="1"/>
  <c r="D51" i="3" s="1"/>
  <c r="D52" i="3" a="1"/>
  <c r="D52" i="3" s="1"/>
  <c r="D53" i="3" a="1"/>
  <c r="D53" i="3" s="1"/>
  <c r="D12" i="3" a="1"/>
  <c r="D12" i="3" s="1"/>
  <c r="D11" i="3" a="1"/>
  <c r="D11" i="3" s="1"/>
  <c r="T38" i="1"/>
  <c r="U38" i="1"/>
  <c r="V38" i="1"/>
  <c r="W38" i="1"/>
  <c r="X38" i="1"/>
  <c r="Y38" i="1"/>
  <c r="Z38" i="1"/>
  <c r="AA38" i="1"/>
  <c r="AB38" i="1"/>
  <c r="AC38" i="1"/>
  <c r="AD38" i="1"/>
  <c r="AE38" i="1"/>
  <c r="AF38" i="1"/>
  <c r="AG38" i="1"/>
  <c r="AH38" i="1"/>
  <c r="D91" i="1"/>
  <c r="E91" i="1"/>
  <c r="F91" i="1"/>
  <c r="G91" i="1"/>
  <c r="H91" i="1"/>
  <c r="I91" i="1"/>
  <c r="J91" i="1"/>
  <c r="K91" i="1"/>
  <c r="M91" i="1"/>
  <c r="N91" i="1"/>
  <c r="O91" i="1"/>
  <c r="P91" i="1"/>
  <c r="Q91" i="1"/>
  <c r="AI6" i="7"/>
  <c r="F53" i="3" l="1"/>
  <c r="N7" i="9"/>
  <c r="N8" i="9"/>
  <c r="N9" i="9"/>
  <c r="N10" i="9"/>
  <c r="N11" i="9"/>
  <c r="N12" i="9"/>
  <c r="N13" i="9"/>
  <c r="N14" i="9"/>
  <c r="N15" i="9"/>
  <c r="N16" i="9"/>
  <c r="N17" i="9"/>
  <c r="N18" i="9"/>
  <c r="N19" i="9"/>
  <c r="N20" i="9"/>
  <c r="N21" i="9"/>
  <c r="N22" i="9"/>
  <c r="K30" i="9"/>
  <c r="K31" i="9"/>
  <c r="K32" i="9"/>
  <c r="K33" i="9"/>
  <c r="K34" i="9"/>
  <c r="K35" i="9"/>
  <c r="K36" i="9"/>
  <c r="K37" i="9"/>
  <c r="K38" i="9"/>
  <c r="K39" i="9"/>
  <c r="K40" i="9"/>
  <c r="K41" i="9"/>
  <c r="K42" i="9"/>
  <c r="K43" i="9"/>
  <c r="K44" i="9"/>
  <c r="K45" i="9"/>
  <c r="K29" i="9"/>
  <c r="E30" i="9"/>
  <c r="E31" i="9"/>
  <c r="E32" i="9"/>
  <c r="E33" i="9"/>
  <c r="E34" i="9"/>
  <c r="E35" i="9"/>
  <c r="E36" i="9"/>
  <c r="E37" i="9"/>
  <c r="E38" i="9"/>
  <c r="E39" i="9"/>
  <c r="E40" i="9"/>
  <c r="E41" i="9"/>
  <c r="E42" i="9"/>
  <c r="E43" i="9"/>
  <c r="E44" i="9"/>
  <c r="E45" i="9"/>
  <c r="E29" i="9"/>
  <c r="AI7" i="7"/>
  <c r="AI8" i="7"/>
  <c r="AI9" i="7"/>
  <c r="AI10" i="7"/>
  <c r="AI11" i="7"/>
  <c r="AI12" i="7"/>
  <c r="AI13" i="7"/>
  <c r="AI14" i="7"/>
  <c r="AI15" i="7"/>
  <c r="AI16" i="7"/>
  <c r="AI17" i="7"/>
  <c r="AI18" i="7"/>
  <c r="AI19" i="7"/>
  <c r="AI20" i="7"/>
  <c r="AI21" i="7"/>
  <c r="AI22" i="7"/>
  <c r="X17" i="7"/>
  <c r="X7" i="7"/>
  <c r="X8" i="7"/>
  <c r="X9" i="7"/>
  <c r="X10" i="7"/>
  <c r="X11" i="7"/>
  <c r="X12" i="7"/>
  <c r="X13" i="7"/>
  <c r="X14" i="7"/>
  <c r="X15" i="7"/>
  <c r="X16" i="7"/>
  <c r="X18" i="7"/>
  <c r="X19" i="7"/>
  <c r="X20" i="7"/>
  <c r="X21" i="7"/>
  <c r="X22" i="7"/>
  <c r="X6" i="7"/>
  <c r="F12" i="3" l="1"/>
  <c r="F52" i="3"/>
  <c r="F51" i="3"/>
  <c r="F48" i="3"/>
  <c r="F50" i="3"/>
  <c r="F49" i="3"/>
  <c r="F47" i="3" l="1"/>
  <c r="F24" i="3" l="1"/>
  <c r="F16" i="3"/>
  <c r="F14" i="3"/>
  <c r="F15" i="3"/>
  <c r="F22" i="3"/>
  <c r="F40" i="3"/>
  <c r="F32" i="3"/>
  <c r="F25" i="3"/>
  <c r="F18" i="3"/>
  <c r="F45" i="3"/>
  <c r="F41" i="3"/>
  <c r="F21" i="3"/>
  <c r="F13" i="3"/>
  <c r="F44" i="3"/>
  <c r="F36" i="3"/>
  <c r="F26" i="3"/>
  <c r="F17" i="3"/>
  <c r="F37" i="3"/>
  <c r="F33" i="3"/>
  <c r="F29" i="3"/>
  <c r="F28" i="3"/>
  <c r="F20" i="3"/>
  <c r="F27" i="3"/>
  <c r="F11" i="3"/>
  <c r="F23" i="3"/>
  <c r="F19" i="3"/>
  <c r="F42" i="3"/>
  <c r="F38" i="3"/>
  <c r="F34" i="3"/>
  <c r="F30" i="3"/>
  <c r="F43" i="3"/>
  <c r="F39" i="3"/>
  <c r="F35" i="3"/>
  <c r="F31" i="3"/>
  <c r="F46" i="3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<sst xmlns="http://schemas.openxmlformats.org/spreadsheetml/2006/main" count="327" uniqueCount="85">
  <si>
    <t>Lancashire-14</t>
  </si>
  <si>
    <t>Lancashire-12</t>
  </si>
  <si>
    <t>Blackburn with Darwen</t>
  </si>
  <si>
    <t>Blackpool</t>
  </si>
  <si>
    <t>Burnley</t>
  </si>
  <si>
    <t>Chorley</t>
  </si>
  <si>
    <t>Fylde</t>
  </si>
  <si>
    <t>Hyndburn</t>
  </si>
  <si>
    <t>Lancaster</t>
  </si>
  <si>
    <t>Pendle</t>
  </si>
  <si>
    <t>Preston</t>
  </si>
  <si>
    <t>Ribble Valley</t>
  </si>
  <si>
    <t>Rossendale</t>
  </si>
  <si>
    <t>South Ribble</t>
  </si>
  <si>
    <t>West Lancashire</t>
  </si>
  <si>
    <t>Wyre</t>
  </si>
  <si>
    <t>live births</t>
  </si>
  <si>
    <t>deaths</t>
  </si>
  <si>
    <t>Year</t>
  </si>
  <si>
    <t>BorD</t>
  </si>
  <si>
    <t>Total live births</t>
  </si>
  <si>
    <t>Total registered deaths</t>
  </si>
  <si>
    <t>Difference</t>
  </si>
  <si>
    <t xml:space="preserve">&lt;&lt; Select area </t>
  </si>
  <si>
    <t>The data used in this publication comes the annual Office for National Statistics (ONS) registered births and deaths in England and Wales data releases.</t>
  </si>
  <si>
    <t xml:space="preserve">E10000017           </t>
  </si>
  <si>
    <t xml:space="preserve">E07000117           </t>
  </si>
  <si>
    <t xml:space="preserve">E07000118           </t>
  </si>
  <si>
    <t xml:space="preserve">E07000119           </t>
  </si>
  <si>
    <t xml:space="preserve">E07000120           </t>
  </si>
  <si>
    <t xml:space="preserve">E07000121           </t>
  </si>
  <si>
    <t xml:space="preserve">E07000122           </t>
  </si>
  <si>
    <t xml:space="preserve">E07000123           </t>
  </si>
  <si>
    <t xml:space="preserve">E07000124           </t>
  </si>
  <si>
    <t xml:space="preserve">E07000125           </t>
  </si>
  <si>
    <t xml:space="preserve">E07000126           </t>
  </si>
  <si>
    <t xml:space="preserve">E07000127           </t>
  </si>
  <si>
    <t xml:space="preserve">E07000128           </t>
  </si>
  <si>
    <t xml:space="preserve">E12000002           </t>
  </si>
  <si>
    <t xml:space="preserve">E92000001           </t>
  </si>
  <si>
    <t>Area of usual residence</t>
  </si>
  <si>
    <t>Direction</t>
  </si>
  <si>
    <t xml:space="preserve">The "Direction" column simply indicates whether or not the latest figures, represent an increase or decrease upon the 2012 figures. </t>
  </si>
  <si>
    <t xml:space="preserve">E06000008           </t>
  </si>
  <si>
    <t xml:space="preserve">E06000009           </t>
  </si>
  <si>
    <t>Total number of births</t>
  </si>
  <si>
    <t xml:space="preserve">General fertility rate (GFR) </t>
  </si>
  <si>
    <t>England</t>
  </si>
  <si>
    <t>Deaths registered in England and Wales</t>
  </si>
  <si>
    <t>Births registered in England and Wales</t>
  </si>
  <si>
    <t>2014</t>
  </si>
  <si>
    <t>2015</t>
  </si>
  <si>
    <t>2016</t>
  </si>
  <si>
    <t>2017</t>
  </si>
  <si>
    <t>Trend</t>
  </si>
  <si>
    <t>Area</t>
  </si>
  <si>
    <t>Live births</t>
  </si>
  <si>
    <t>Deaths</t>
  </si>
  <si>
    <t>North West</t>
  </si>
  <si>
    <t>Live births and stillbirths by area of usual residence of mother, numbers, general fertility rates and total fertility rates</t>
  </si>
  <si>
    <t>2 The general fertility rate (GFR) is the number of live births per 1,000 women aged 15 to 44, calculated using the latest mid-year population estimates at the time of publication</t>
  </si>
  <si>
    <t xml:space="preserve">3 The total fertility rate (TFR) is the average number of live children that a group of women would bear if they experienced the age-specific fertility rates of the calendar year in question throughout their childbearing lifespan.  </t>
  </si>
  <si>
    <t>Index</t>
  </si>
  <si>
    <t>Births (rates)</t>
  </si>
  <si>
    <t>Use the drop down menu to select the area you are interested in</t>
  </si>
  <si>
    <t>Births, including general fertility rate and total fertility rate</t>
  </si>
  <si>
    <t>Total fertility rate (TFR)</t>
  </si>
  <si>
    <t>2019</t>
  </si>
  <si>
    <t>2018</t>
  </si>
  <si>
    <t>2020</t>
  </si>
  <si>
    <t>Total number of deaths (all ages)</t>
  </si>
  <si>
    <t xml:space="preserve">Breakdowns are available for the 12 individual districts in the Lancashire County Council area (Lancashire-12), and the two neighbouring unitary authorities of Blackburn with Darwen and Blackpool.  </t>
  </si>
  <si>
    <t>Births</t>
  </si>
  <si>
    <t>2021</t>
  </si>
  <si>
    <t>2022</t>
  </si>
  <si>
    <t>Please also see the Mortality page on Lancashire Insight</t>
  </si>
  <si>
    <t>Mortality page</t>
  </si>
  <si>
    <t>2023</t>
  </si>
  <si>
    <t>Births and deaths, 1981 to 2023</t>
  </si>
  <si>
    <t>Deaths (counts)</t>
  </si>
  <si>
    <t>Sources: ONS annual births and deaths registrations, last published October 2024</t>
  </si>
  <si>
    <t>Source: ONS annual births and deaths registrations, last published 28 October 2024 (births) and 10 October 2024 (deaths)</t>
  </si>
  <si>
    <t xml:space="preserve">The trend line chart shows the total registered births and deaths between 1981 and 2023, as well as a  the difference between the two (deaths minus births).  Users should note that is not an accurate depiction of population change over time as it excludes inward and outward migration.  </t>
  </si>
  <si>
    <t>% change from 2014</t>
  </si>
  <si>
    <t>Death numbers 2014- 2023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</si>
</sst>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#,##0.0"/>
    <numFmt numFmtId="165" formatCode="0.0"/>
    <numFmt numFmtId="166" formatCode="0.0%"/>
    <numFmt numFmtId="167" formatCode="_-* #,##0_-;\-* #,##0_-;_-* &quot;-&quot;??_-;_-@_-"/>
  </numFmts>
  <fonts count="3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8"/>
      <name val="Arial"/>
      <family val="2"/>
    </font>
    <font>
      <sz val="9"/>
      <name val="Arial"/>
      <family val="2"/>
    </font>
    <font>
      <sz val="12"/>
      <color theme="1"/>
      <name val="Arial"/>
      <family val="2"/>
    </font>
    <font>
      <sz val="8"/>
      <color theme="1"/>
      <name val="Arial"/>
      <family val="2"/>
    </font>
    <font>
      <sz val="10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8"/>
      <color theme="1"/>
      <name val="Arial"/>
      <family val="2"/>
    </font>
    <font>
      <u/>
      <sz val="10"/>
      <color indexed="12"/>
      <name val="Arial"/>
      <family val="2"/>
    </font>
    <font>
      <b/>
      <sz val="10"/>
      <name val="Arial"/>
      <family val="2"/>
    </font>
    <font>
      <u/>
      <sz val="11"/>
      <color theme="10"/>
      <name val="Calibri"/>
      <family val="2"/>
    </font>
    <font>
      <b/>
      <sz val="16"/>
      <color rgb="FFFF0000"/>
      <name val="Arial"/>
      <family val="2"/>
    </font>
    <font>
      <sz val="11"/>
      <color theme="7" tint="-0.249977111117893"/>
      <name val="Wingdings 3"/>
      <family val="1"/>
      <charset val="2"/>
    </font>
    <font>
      <b/>
      <sz val="12"/>
      <color theme="1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2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u/>
      <sz val="12"/>
      <color indexed="12"/>
      <name val="Arial"/>
      <family val="2"/>
    </font>
    <font>
      <sz val="11"/>
      <name val="Arial"/>
      <family val="2"/>
    </font>
    <font>
      <sz val="12"/>
      <color theme="4" tint="0.79998168889431442"/>
      <name val="Arial"/>
      <family val="2"/>
    </font>
    <font>
      <b/>
      <sz val="14"/>
      <color theme="1"/>
      <name val="Arial"/>
      <family val="2"/>
    </font>
    <font>
      <sz val="14"/>
      <color theme="1"/>
      <name val="Arial"/>
      <family val="2"/>
    </font>
    <font>
      <u/>
      <sz val="11"/>
      <color indexed="12"/>
      <name val="Arial"/>
      <family val="2"/>
    </font>
    <font>
      <b/>
      <sz val="12"/>
      <color rgb="FFFF0000"/>
      <name val="Arial"/>
      <family val="2"/>
    </font>
    <font>
      <sz val="11"/>
      <color theme="1"/>
      <name val="Wingdings 3"/>
      <family val="1"/>
      <charset val="2"/>
    </font>
    <font>
      <sz val="8"/>
      <name val="Calibri"/>
      <family val="2"/>
      <scheme val="minor"/>
    </font>
    <font>
      <sz val="12"/>
      <color theme="0"/>
      <name val="Arial"/>
      <family val="2"/>
    </font>
    <font>
      <sz val="11"/>
      <color rgb="FFFF0000"/>
      <name val="Calibri"/>
      <family val="2"/>
      <scheme val="minor"/>
    </font>
    <font>
      <sz val="8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32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8">
    <xf numFmtId="0" fontId="0" fillId="0" borderId="0"/>
    <xf numFmtId="0" fontId="3" fillId="0" borderId="0"/>
    <xf numFmtId="43" fontId="3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9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1" fillId="0" borderId="0"/>
    <xf numFmtId="0" fontId="1" fillId="2" borderId="1" applyNumberFormat="0" applyFont="0" applyAlignment="0" applyProtection="0"/>
    <xf numFmtId="9" fontId="9" fillId="0" borderId="0" applyFont="0" applyFill="0" applyBorder="0" applyAlignment="0" applyProtection="0"/>
    <xf numFmtId="0" fontId="22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96">
    <xf numFmtId="0" fontId="0" fillId="0" borderId="0" xfId="0"/>
    <xf numFmtId="0" fontId="5" fillId="0" borderId="0" xfId="1" applyNumberFormat="1" applyFont="1" applyFill="1" applyBorder="1" applyAlignment="1">
      <alignment horizontal="center" vertical="top"/>
    </xf>
    <xf numFmtId="0" fontId="4" fillId="0" borderId="0" xfId="1" applyNumberFormat="1" applyFont="1" applyBorder="1" applyAlignment="1">
      <alignment horizontal="center" vertical="top"/>
    </xf>
    <xf numFmtId="0" fontId="5" fillId="0" borderId="0" xfId="1" applyNumberFormat="1" applyFont="1" applyBorder="1" applyAlignment="1">
      <alignment horizontal="center" vertical="top"/>
    </xf>
    <xf numFmtId="0" fontId="0" fillId="0" borderId="0" xfId="0" applyAlignment="1">
      <alignment horizontal="center"/>
    </xf>
    <xf numFmtId="2" fontId="5" fillId="0" borderId="0" xfId="1" applyNumberFormat="1" applyFont="1" applyFill="1" applyBorder="1" applyAlignment="1">
      <alignment horizontal="center" vertical="center" wrapText="1"/>
    </xf>
    <xf numFmtId="2" fontId="0" fillId="0" borderId="0" xfId="0" applyNumberFormat="1" applyAlignment="1">
      <alignment horizontal="center" vertical="center"/>
    </xf>
    <xf numFmtId="3" fontId="5" fillId="0" borderId="0" xfId="1" applyNumberFormat="1" applyFont="1" applyAlignment="1">
      <alignment horizontal="center"/>
    </xf>
    <xf numFmtId="3" fontId="5" fillId="0" borderId="0" xfId="1" applyNumberFormat="1" applyFont="1" applyFill="1" applyBorder="1" applyAlignment="1">
      <alignment horizontal="center" vertical="top"/>
    </xf>
    <xf numFmtId="3" fontId="6" fillId="0" borderId="0" xfId="1" applyNumberFormat="1" applyFont="1" applyAlignment="1">
      <alignment horizontal="center"/>
    </xf>
    <xf numFmtId="3" fontId="0" fillId="0" borderId="0" xfId="0" applyNumberFormat="1"/>
    <xf numFmtId="3" fontId="14" fillId="0" borderId="0" xfId="1" applyNumberFormat="1" applyFont="1"/>
    <xf numFmtId="3" fontId="3" fillId="0" borderId="0" xfId="1" applyNumberFormat="1"/>
    <xf numFmtId="0" fontId="0" fillId="0" borderId="6" xfId="0" applyBorder="1"/>
    <xf numFmtId="0" fontId="0" fillId="0" borderId="0" xfId="0" applyBorder="1"/>
    <xf numFmtId="0" fontId="0" fillId="0" borderId="0" xfId="0" applyFill="1" applyBorder="1"/>
    <xf numFmtId="2" fontId="4" fillId="0" borderId="0" xfId="1" applyNumberFormat="1" applyFont="1" applyFill="1" applyBorder="1" applyAlignment="1">
      <alignment horizontal="center" vertical="center" wrapText="1"/>
    </xf>
    <xf numFmtId="2" fontId="0" fillId="0" borderId="0" xfId="0" applyNumberFormat="1" applyBorder="1"/>
    <xf numFmtId="0" fontId="0" fillId="0" borderId="0" xfId="0" applyBorder="1" applyAlignment="1" applyProtection="1">
      <alignment horizontal="center"/>
      <protection locked="0"/>
    </xf>
    <xf numFmtId="2" fontId="0" fillId="0" borderId="0" xfId="0" applyNumberFormat="1" applyBorder="1" applyAlignment="1" applyProtection="1">
      <alignment horizontal="center"/>
      <protection locked="0"/>
    </xf>
    <xf numFmtId="0" fontId="0" fillId="0" borderId="4" xfId="0" applyBorder="1"/>
    <xf numFmtId="0" fontId="5" fillId="4" borderId="0" xfId="1" applyNumberFormat="1" applyFont="1" applyFill="1" applyBorder="1" applyAlignment="1">
      <alignment horizontal="center" vertical="top"/>
    </xf>
    <xf numFmtId="0" fontId="4" fillId="4" borderId="0" xfId="1" applyNumberFormat="1" applyFont="1" applyFill="1" applyBorder="1" applyAlignment="1">
      <alignment horizontal="center" vertical="top"/>
    </xf>
    <xf numFmtId="3" fontId="8" fillId="4" borderId="0" xfId="1" applyNumberFormat="1" applyFont="1" applyFill="1" applyAlignment="1">
      <alignment horizontal="center"/>
    </xf>
    <xf numFmtId="0" fontId="6" fillId="4" borderId="0" xfId="1" applyFont="1" applyFill="1" applyAlignment="1">
      <alignment horizontal="center"/>
    </xf>
    <xf numFmtId="3" fontId="6" fillId="4" borderId="0" xfId="1" applyNumberFormat="1" applyFont="1" applyFill="1" applyAlignment="1">
      <alignment horizontal="center"/>
    </xf>
    <xf numFmtId="0" fontId="3" fillId="0" borderId="0" xfId="0" applyFont="1" applyFill="1" applyBorder="1" applyAlignment="1">
      <alignment horizontal="left"/>
    </xf>
    <xf numFmtId="0" fontId="0" fillId="0" borderId="0" xfId="0" applyFill="1" applyBorder="1" applyAlignment="1" applyProtection="1">
      <alignment horizontal="center"/>
      <protection locked="0"/>
    </xf>
    <xf numFmtId="2" fontId="0" fillId="0" borderId="0" xfId="0" applyNumberFormat="1" applyBorder="1" applyAlignment="1">
      <alignment horizontal="center"/>
    </xf>
    <xf numFmtId="0" fontId="4" fillId="0" borderId="0" xfId="1" applyNumberFormat="1" applyFont="1" applyFill="1" applyBorder="1" applyAlignment="1">
      <alignment horizontal="center" vertical="top"/>
    </xf>
    <xf numFmtId="3" fontId="8" fillId="0" borderId="0" xfId="0" applyNumberFormat="1" applyFont="1" applyAlignment="1">
      <alignment horizontal="center"/>
    </xf>
    <xf numFmtId="0" fontId="20" fillId="0" borderId="0" xfId="0" applyFont="1" applyBorder="1" applyAlignment="1">
      <alignment horizontal="left"/>
    </xf>
    <xf numFmtId="0" fontId="20" fillId="0" borderId="0" xfId="0" applyFont="1" applyFill="1" applyBorder="1" applyAlignment="1"/>
    <xf numFmtId="0" fontId="7" fillId="0" borderId="6" xfId="0" applyFont="1" applyBorder="1"/>
    <xf numFmtId="0" fontId="7" fillId="0" borderId="0" xfId="0" applyFont="1" applyBorder="1"/>
    <xf numFmtId="0" fontId="23" fillId="0" borderId="6" xfId="7" applyFont="1" applyFill="1" applyBorder="1" applyAlignment="1" applyProtection="1"/>
    <xf numFmtId="0" fontId="7" fillId="0" borderId="0" xfId="0" applyFont="1" applyFill="1" applyBorder="1"/>
    <xf numFmtId="0" fontId="23" fillId="0" borderId="8" xfId="7" applyFont="1" applyFill="1" applyBorder="1" applyAlignment="1" applyProtection="1"/>
    <xf numFmtId="0" fontId="7" fillId="0" borderId="2" xfId="0" applyFont="1" applyFill="1" applyBorder="1"/>
    <xf numFmtId="0" fontId="7" fillId="0" borderId="2" xfId="0" applyFont="1" applyBorder="1"/>
    <xf numFmtId="0" fontId="7" fillId="0" borderId="7" xfId="0" applyFont="1" applyBorder="1"/>
    <xf numFmtId="0" fontId="7" fillId="5" borderId="0" xfId="0" applyFont="1" applyFill="1" applyBorder="1"/>
    <xf numFmtId="0" fontId="0" fillId="5" borderId="6" xfId="0" applyFill="1" applyBorder="1"/>
    <xf numFmtId="0" fontId="0" fillId="5" borderId="0" xfId="0" applyFill="1" applyBorder="1"/>
    <xf numFmtId="0" fontId="2" fillId="5" borderId="6" xfId="0" applyFont="1" applyFill="1" applyBorder="1"/>
    <xf numFmtId="0" fontId="2" fillId="5" borderId="0" xfId="0" applyFont="1" applyFill="1" applyBorder="1"/>
    <xf numFmtId="0" fontId="2" fillId="5" borderId="0" xfId="0" applyFont="1" applyFill="1" applyBorder="1" applyProtection="1">
      <protection locked="0"/>
    </xf>
    <xf numFmtId="3" fontId="2" fillId="5" borderId="0" xfId="0" applyNumberFormat="1" applyFont="1" applyFill="1" applyBorder="1" applyAlignment="1">
      <alignment horizontal="center"/>
    </xf>
    <xf numFmtId="0" fontId="2" fillId="5" borderId="0" xfId="0" applyFont="1" applyFill="1" applyBorder="1" applyAlignment="1">
      <alignment horizontal="center"/>
    </xf>
    <xf numFmtId="0" fontId="7" fillId="5" borderId="6" xfId="0" applyFont="1" applyFill="1" applyBorder="1"/>
    <xf numFmtId="0" fontId="7" fillId="5" borderId="0" xfId="0" applyFont="1" applyFill="1" applyBorder="1" applyProtection="1">
      <protection locked="0"/>
    </xf>
    <xf numFmtId="0" fontId="7" fillId="5" borderId="0" xfId="3" applyNumberFormat="1" applyFont="1" applyFill="1" applyBorder="1" applyAlignment="1" applyProtection="1">
      <alignment horizontal="center" vertical="top"/>
      <protection locked="0"/>
    </xf>
    <xf numFmtId="3" fontId="7" fillId="5" borderId="0" xfId="0" applyNumberFormat="1" applyFont="1" applyFill="1" applyBorder="1" applyAlignment="1">
      <alignment horizontal="center"/>
    </xf>
    <xf numFmtId="0" fontId="7" fillId="5" borderId="0" xfId="3" applyNumberFormat="1" applyFont="1" applyFill="1" applyBorder="1" applyAlignment="1">
      <alignment horizontal="center" vertical="top"/>
    </xf>
    <xf numFmtId="0" fontId="7" fillId="5" borderId="0" xfId="0" applyFont="1" applyFill="1" applyBorder="1" applyAlignment="1">
      <alignment horizontal="center"/>
    </xf>
    <xf numFmtId="0" fontId="25" fillId="5" borderId="0" xfId="0" applyFont="1" applyFill="1" applyBorder="1" applyProtection="1">
      <protection locked="0"/>
    </xf>
    <xf numFmtId="0" fontId="18" fillId="0" borderId="0" xfId="0" applyFont="1" applyFill="1" applyBorder="1" applyAlignment="1"/>
    <xf numFmtId="0" fontId="20" fillId="3" borderId="10" xfId="0" applyFont="1" applyFill="1" applyBorder="1" applyAlignment="1">
      <alignment horizontal="left"/>
    </xf>
    <xf numFmtId="0" fontId="7" fillId="3" borderId="10" xfId="0" applyFont="1" applyFill="1" applyBorder="1" applyAlignment="1">
      <alignment horizontal="left"/>
    </xf>
    <xf numFmtId="3" fontId="7" fillId="3" borderId="10" xfId="0" applyNumberFormat="1" applyFont="1" applyFill="1" applyBorder="1" applyAlignment="1">
      <alignment horizontal="left"/>
    </xf>
    <xf numFmtId="0" fontId="7" fillId="3" borderId="23" xfId="0" applyFont="1" applyFill="1" applyBorder="1"/>
    <xf numFmtId="3" fontId="7" fillId="3" borderId="10" xfId="21" applyNumberFormat="1" applyFont="1" applyFill="1" applyBorder="1" applyAlignment="1">
      <alignment horizontal="left"/>
    </xf>
    <xf numFmtId="0" fontId="7" fillId="3" borderId="24" xfId="0" applyFont="1" applyFill="1" applyBorder="1"/>
    <xf numFmtId="0" fontId="7" fillId="0" borderId="0" xfId="0" applyFont="1" applyFill="1" applyBorder="1" applyAlignment="1"/>
    <xf numFmtId="0" fontId="0" fillId="0" borderId="0" xfId="0" applyFont="1" applyBorder="1"/>
    <xf numFmtId="0" fontId="20" fillId="3" borderId="19" xfId="0" applyFont="1" applyFill="1" applyBorder="1" applyAlignment="1">
      <alignment horizontal="left" vertical="center" wrapText="1"/>
    </xf>
    <xf numFmtId="0" fontId="20" fillId="3" borderId="21" xfId="0" applyFont="1" applyFill="1" applyBorder="1" applyAlignment="1">
      <alignment horizontal="left" vertical="center" wrapText="1"/>
    </xf>
    <xf numFmtId="0" fontId="26" fillId="0" borderId="0" xfId="0" applyFont="1" applyFill="1" applyBorder="1" applyAlignment="1"/>
    <xf numFmtId="0" fontId="24" fillId="0" borderId="0" xfId="0" applyFont="1" applyFill="1" applyBorder="1" applyAlignment="1">
      <alignment vertical="top" wrapText="1"/>
    </xf>
    <xf numFmtId="0" fontId="3" fillId="0" borderId="0" xfId="0" applyFont="1" applyFill="1" applyBorder="1" applyAlignment="1">
      <alignment horizontal="left"/>
    </xf>
    <xf numFmtId="2" fontId="0" fillId="0" borderId="0" xfId="0" applyNumberFormat="1" applyFill="1" applyBorder="1" applyAlignment="1" applyProtection="1">
      <alignment horizontal="center"/>
      <protection locked="0"/>
    </xf>
    <xf numFmtId="2" fontId="27" fillId="0" borderId="4" xfId="0" applyNumberFormat="1" applyFont="1" applyFill="1" applyBorder="1" applyAlignment="1">
      <alignment vertical="center" wrapText="1"/>
    </xf>
    <xf numFmtId="2" fontId="27" fillId="0" borderId="5" xfId="0" applyNumberFormat="1" applyFont="1" applyFill="1" applyBorder="1" applyAlignment="1">
      <alignment vertical="center" wrapText="1"/>
    </xf>
    <xf numFmtId="2" fontId="27" fillId="0" borderId="0" xfId="0" applyNumberFormat="1" applyFont="1" applyFill="1" applyBorder="1" applyAlignment="1">
      <alignment vertical="center" wrapText="1"/>
    </xf>
    <xf numFmtId="2" fontId="27" fillId="0" borderId="7" xfId="0" applyNumberFormat="1" applyFont="1" applyFill="1" applyBorder="1" applyAlignment="1">
      <alignment vertical="center" wrapText="1"/>
    </xf>
    <xf numFmtId="2" fontId="27" fillId="0" borderId="3" xfId="0" applyNumberFormat="1" applyFont="1" applyFill="1" applyBorder="1" applyAlignment="1">
      <alignment vertical="center"/>
    </xf>
    <xf numFmtId="2" fontId="27" fillId="0" borderId="6" xfId="0" applyNumberFormat="1" applyFont="1" applyFill="1" applyBorder="1" applyAlignment="1">
      <alignment vertical="center"/>
    </xf>
    <xf numFmtId="2" fontId="7" fillId="0" borderId="6" xfId="0" applyNumberFormat="1" applyFont="1" applyFill="1" applyBorder="1" applyAlignment="1">
      <alignment vertical="center"/>
    </xf>
    <xf numFmtId="2" fontId="18" fillId="0" borderId="6" xfId="0" applyNumberFormat="1" applyFont="1" applyFill="1" applyBorder="1" applyAlignment="1">
      <alignment vertical="center"/>
    </xf>
    <xf numFmtId="2" fontId="12" fillId="0" borderId="4" xfId="0" applyNumberFormat="1" applyFont="1" applyFill="1" applyBorder="1" applyAlignment="1">
      <alignment vertical="center"/>
    </xf>
    <xf numFmtId="2" fontId="12" fillId="0" borderId="6" xfId="0" applyNumberFormat="1" applyFont="1" applyFill="1" applyBorder="1" applyAlignment="1">
      <alignment vertical="center"/>
    </xf>
    <xf numFmtId="2" fontId="12" fillId="0" borderId="0" xfId="0" applyNumberFormat="1" applyFont="1" applyFill="1" applyBorder="1" applyAlignment="1">
      <alignment vertical="center"/>
    </xf>
    <xf numFmtId="2" fontId="26" fillId="0" borderId="3" xfId="0" applyNumberFormat="1" applyFont="1" applyFill="1" applyBorder="1" applyAlignment="1">
      <alignment vertical="center"/>
    </xf>
    <xf numFmtId="0" fontId="0" fillId="5" borderId="0" xfId="0" applyFill="1"/>
    <xf numFmtId="0" fontId="23" fillId="5" borderId="6" xfId="7" applyFont="1" applyFill="1" applyBorder="1" applyAlignment="1" applyProtection="1"/>
    <xf numFmtId="0" fontId="7" fillId="5" borderId="2" xfId="0" applyFont="1" applyFill="1" applyBorder="1"/>
    <xf numFmtId="0" fontId="0" fillId="5" borderId="2" xfId="0" applyFill="1" applyBorder="1"/>
    <xf numFmtId="0" fontId="26" fillId="0" borderId="0" xfId="0" applyFont="1"/>
    <xf numFmtId="0" fontId="28" fillId="0" borderId="0" xfId="7" applyFont="1" applyFill="1" applyBorder="1" applyAlignment="1" applyProtection="1">
      <alignment horizontal="left" vertical="top" wrapText="1"/>
    </xf>
    <xf numFmtId="0" fontId="29" fillId="0" borderId="0" xfId="0" applyFont="1"/>
    <xf numFmtId="0" fontId="10" fillId="0" borderId="10" xfId="0" applyFont="1" applyFill="1" applyBorder="1" applyAlignment="1">
      <alignment horizontal="center"/>
    </xf>
    <xf numFmtId="165" fontId="24" fillId="0" borderId="10" xfId="0" applyNumberFormat="1" applyFont="1" applyFill="1" applyBorder="1" applyAlignment="1">
      <alignment horizontal="center"/>
    </xf>
    <xf numFmtId="0" fontId="17" fillId="3" borderId="11" xfId="0" applyFont="1" applyFill="1" applyBorder="1" applyAlignment="1">
      <alignment horizontal="center"/>
    </xf>
    <xf numFmtId="165" fontId="10" fillId="0" borderId="10" xfId="0" applyNumberFormat="1" applyFont="1" applyFill="1" applyBorder="1" applyAlignment="1">
      <alignment horizontal="center"/>
    </xf>
    <xf numFmtId="0" fontId="24" fillId="0" borderId="11" xfId="0" applyFont="1" applyFill="1" applyBorder="1" applyAlignment="1">
      <alignment horizontal="left"/>
    </xf>
    <xf numFmtId="165" fontId="24" fillId="6" borderId="14" xfId="0" applyNumberFormat="1" applyFont="1" applyFill="1" applyBorder="1" applyAlignment="1">
      <alignment horizontal="center"/>
    </xf>
    <xf numFmtId="165" fontId="24" fillId="6" borderId="10" xfId="0" applyNumberFormat="1" applyFont="1" applyFill="1" applyBorder="1" applyAlignment="1">
      <alignment horizontal="center"/>
    </xf>
    <xf numFmtId="165" fontId="10" fillId="6" borderId="10" xfId="0" applyNumberFormat="1" applyFont="1" applyFill="1" applyBorder="1" applyAlignment="1">
      <alignment horizontal="center"/>
    </xf>
    <xf numFmtId="165" fontId="10" fillId="6" borderId="14" xfId="0" applyNumberFormat="1" applyFont="1" applyFill="1" applyBorder="1" applyAlignment="1">
      <alignment horizontal="center"/>
    </xf>
    <xf numFmtId="0" fontId="18" fillId="6" borderId="12" xfId="0" applyFont="1" applyFill="1" applyBorder="1" applyAlignment="1">
      <alignment horizontal="center"/>
    </xf>
    <xf numFmtId="0" fontId="18" fillId="6" borderId="13" xfId="0" applyFont="1" applyFill="1" applyBorder="1" applyAlignment="1">
      <alignment horizontal="center"/>
    </xf>
    <xf numFmtId="0" fontId="19" fillId="6" borderId="13" xfId="0" applyFont="1" applyFill="1" applyBorder="1" applyAlignment="1">
      <alignment horizontal="center" vertical="center" wrapText="1"/>
    </xf>
    <xf numFmtId="0" fontId="18" fillId="6" borderId="25" xfId="0" applyFont="1" applyFill="1" applyBorder="1"/>
    <xf numFmtId="3" fontId="24" fillId="6" borderId="14" xfId="0" applyNumberFormat="1" applyFont="1" applyFill="1" applyBorder="1" applyAlignment="1">
      <alignment horizontal="center"/>
    </xf>
    <xf numFmtId="3" fontId="24" fillId="6" borderId="10" xfId="0" applyNumberFormat="1" applyFont="1" applyFill="1" applyBorder="1" applyAlignment="1">
      <alignment horizontal="center"/>
    </xf>
    <xf numFmtId="0" fontId="21" fillId="6" borderId="11" xfId="0" applyFont="1" applyFill="1" applyBorder="1"/>
    <xf numFmtId="3" fontId="10" fillId="6" borderId="10" xfId="0" applyNumberFormat="1" applyFont="1" applyFill="1" applyBorder="1" applyAlignment="1">
      <alignment horizontal="center"/>
    </xf>
    <xf numFmtId="2" fontId="23" fillId="0" borderId="6" xfId="7" applyNumberFormat="1" applyFont="1" applyFill="1" applyBorder="1" applyAlignment="1" applyProtection="1">
      <alignment vertical="center"/>
    </xf>
    <xf numFmtId="2" fontId="7" fillId="0" borderId="6" xfId="0" applyNumberFormat="1" applyFont="1" applyFill="1" applyBorder="1" applyAlignment="1">
      <alignment vertical="center" wrapText="1"/>
    </xf>
    <xf numFmtId="0" fontId="28" fillId="0" borderId="0" xfId="7" applyFont="1" applyFill="1" applyBorder="1" applyAlignment="1" applyProtection="1">
      <alignment horizontal="left" vertical="top" wrapText="1"/>
    </xf>
    <xf numFmtId="0" fontId="30" fillId="0" borderId="0" xfId="0" applyFont="1"/>
    <xf numFmtId="0" fontId="18" fillId="3" borderId="10" xfId="0" applyFont="1" applyFill="1" applyBorder="1" applyAlignment="1">
      <alignment horizontal="left"/>
    </xf>
    <xf numFmtId="3" fontId="20" fillId="3" borderId="10" xfId="0" applyNumberFormat="1" applyFont="1" applyFill="1" applyBorder="1" applyAlignment="1">
      <alignment horizontal="left"/>
    </xf>
    <xf numFmtId="0" fontId="11" fillId="0" borderId="21" xfId="0" applyFont="1" applyFill="1" applyBorder="1" applyAlignment="1">
      <alignment horizontal="center"/>
    </xf>
    <xf numFmtId="0" fontId="11" fillId="0" borderId="22" xfId="0" applyFont="1" applyFill="1" applyBorder="1" applyAlignment="1">
      <alignment horizontal="center"/>
    </xf>
    <xf numFmtId="0" fontId="18" fillId="6" borderId="26" xfId="0" applyFont="1" applyFill="1" applyBorder="1" applyAlignment="1">
      <alignment horizontal="center"/>
    </xf>
    <xf numFmtId="0" fontId="18" fillId="6" borderId="21" xfId="0" applyFont="1" applyFill="1" applyBorder="1" applyAlignment="1">
      <alignment horizontal="center"/>
    </xf>
    <xf numFmtId="0" fontId="18" fillId="6" borderId="25" xfId="0" applyFont="1" applyFill="1" applyBorder="1" applyAlignment="1">
      <alignment horizontal="center"/>
    </xf>
    <xf numFmtId="0" fontId="18" fillId="6" borderId="22" xfId="0" applyFont="1" applyFill="1" applyBorder="1" applyAlignment="1">
      <alignment horizontal="center"/>
    </xf>
    <xf numFmtId="0" fontId="28" fillId="0" borderId="0" xfId="7" applyFont="1" applyFill="1" applyBorder="1" applyAlignment="1" applyProtection="1">
      <alignment horizontal="left" vertical="top" wrapText="1"/>
    </xf>
    <xf numFmtId="0" fontId="7" fillId="3" borderId="20" xfId="0" applyFont="1" applyFill="1" applyBorder="1" applyAlignment="1">
      <alignment horizontal="left"/>
    </xf>
    <xf numFmtId="165" fontId="10" fillId="6" borderId="11" xfId="0" applyNumberFormat="1" applyFont="1" applyFill="1" applyBorder="1" applyAlignment="1">
      <alignment horizontal="center"/>
    </xf>
    <xf numFmtId="164" fontId="24" fillId="3" borderId="10" xfId="25" applyNumberFormat="1" applyFont="1" applyFill="1" applyBorder="1" applyAlignment="1">
      <alignment horizontal="center" vertical="top"/>
    </xf>
    <xf numFmtId="164" fontId="24" fillId="3" borderId="11" xfId="25" applyNumberFormat="1" applyFont="1" applyFill="1" applyBorder="1" applyAlignment="1">
      <alignment horizontal="center" vertical="top"/>
    </xf>
    <xf numFmtId="164" fontId="24" fillId="0" borderId="11" xfId="25" applyNumberFormat="1" applyFont="1" applyFill="1" applyBorder="1" applyAlignment="1">
      <alignment horizontal="center" vertical="top"/>
    </xf>
    <xf numFmtId="166" fontId="7" fillId="3" borderId="10" xfId="26" applyNumberFormat="1" applyFont="1" applyFill="1" applyBorder="1" applyAlignment="1">
      <alignment horizontal="left"/>
    </xf>
    <xf numFmtId="0" fontId="7" fillId="3" borderId="10" xfId="0" applyFont="1" applyFill="1" applyBorder="1" applyAlignment="1">
      <alignment horizontal="left" wrapText="1"/>
    </xf>
    <xf numFmtId="0" fontId="13" fillId="0" borderId="0" xfId="7" applyFill="1" applyBorder="1" applyAlignment="1" applyProtection="1">
      <alignment vertical="top"/>
    </xf>
    <xf numFmtId="0" fontId="28" fillId="0" borderId="0" xfId="7" applyFont="1" applyFill="1" applyBorder="1" applyAlignment="1" applyProtection="1">
      <alignment vertical="top"/>
    </xf>
    <xf numFmtId="3" fontId="10" fillId="6" borderId="11" xfId="0" applyNumberFormat="1" applyFont="1" applyFill="1" applyBorder="1" applyAlignment="1">
      <alignment horizontal="center"/>
    </xf>
    <xf numFmtId="0" fontId="24" fillId="0" borderId="10" xfId="0" applyFont="1" applyFill="1" applyBorder="1" applyAlignment="1">
      <alignment horizontal="left"/>
    </xf>
    <xf numFmtId="0" fontId="17" fillId="6" borderId="10" xfId="0" applyFont="1" applyFill="1" applyBorder="1" applyAlignment="1">
      <alignment horizontal="center"/>
    </xf>
    <xf numFmtId="0" fontId="7" fillId="0" borderId="6" xfId="0" applyFont="1" applyFill="1" applyBorder="1"/>
    <xf numFmtId="0" fontId="0" fillId="0" borderId="0" xfId="0" applyAlignment="1">
      <alignment vertical="top"/>
    </xf>
    <xf numFmtId="0" fontId="2" fillId="3" borderId="0" xfId="0" applyFont="1" applyFill="1"/>
    <xf numFmtId="0" fontId="2" fillId="3" borderId="0" xfId="0" applyFont="1" applyFill="1" applyBorder="1"/>
    <xf numFmtId="0" fontId="32" fillId="3" borderId="0" xfId="0" applyFont="1" applyFill="1" applyBorder="1"/>
    <xf numFmtId="0" fontId="32" fillId="3" borderId="0" xfId="0" applyFont="1" applyFill="1" applyBorder="1" applyAlignment="1">
      <alignment horizontal="left"/>
    </xf>
    <xf numFmtId="3" fontId="32" fillId="3" borderId="0" xfId="0" applyNumberFormat="1" applyFont="1" applyFill="1" applyBorder="1" applyAlignment="1">
      <alignment horizontal="center"/>
    </xf>
    <xf numFmtId="3" fontId="32" fillId="3" borderId="0" xfId="0" applyNumberFormat="1" applyFont="1" applyFill="1" applyBorder="1" applyAlignment="1">
      <alignment horizontal="left"/>
    </xf>
    <xf numFmtId="0" fontId="7" fillId="3" borderId="21" xfId="0" applyFont="1" applyFill="1" applyBorder="1" applyAlignment="1">
      <alignment horizontal="left" vertical="center"/>
    </xf>
    <xf numFmtId="0" fontId="7" fillId="3" borderId="10" xfId="0" applyFont="1" applyFill="1" applyBorder="1" applyAlignment="1">
      <alignment horizontal="left" vertical="center"/>
    </xf>
    <xf numFmtId="3" fontId="8" fillId="4" borderId="0" xfId="0" applyNumberFormat="1" applyFont="1" applyFill="1" applyBorder="1" applyAlignment="1">
      <alignment horizontal="center"/>
    </xf>
    <xf numFmtId="3" fontId="4" fillId="4" borderId="0" xfId="0" applyNumberFormat="1" applyFont="1" applyFill="1" applyBorder="1" applyAlignment="1">
      <alignment horizontal="center"/>
    </xf>
    <xf numFmtId="3" fontId="4" fillId="0" borderId="0" xfId="1" applyNumberFormat="1" applyFont="1" applyFill="1" applyBorder="1" applyAlignment="1">
      <alignment horizontal="center" vertical="top"/>
    </xf>
    <xf numFmtId="3" fontId="8" fillId="0" borderId="0" xfId="0" applyNumberFormat="1" applyFont="1" applyFill="1" applyBorder="1" applyAlignment="1">
      <alignment horizontal="center"/>
    </xf>
    <xf numFmtId="0" fontId="0" fillId="4" borderId="0" xfId="0" applyFill="1" applyAlignment="1">
      <alignment horizontal="center"/>
    </xf>
    <xf numFmtId="0" fontId="0" fillId="4" borderId="0" xfId="0" applyFill="1"/>
    <xf numFmtId="3" fontId="0" fillId="4" borderId="0" xfId="0" applyNumberFormat="1" applyFill="1"/>
    <xf numFmtId="3" fontId="4" fillId="4" borderId="0" xfId="1" applyNumberFormat="1" applyFont="1" applyFill="1" applyBorder="1" applyAlignment="1">
      <alignment horizontal="center" vertical="top"/>
    </xf>
    <xf numFmtId="0" fontId="8" fillId="0" borderId="0" xfId="0" applyFont="1" applyFill="1" applyBorder="1" applyAlignment="1">
      <alignment horizontal="center"/>
    </xf>
    <xf numFmtId="0" fontId="4" fillId="4" borderId="0" xfId="2" applyNumberFormat="1" applyFont="1" applyFill="1" applyBorder="1" applyAlignment="1">
      <alignment horizontal="center" vertical="top"/>
    </xf>
    <xf numFmtId="3" fontId="4" fillId="4" borderId="0" xfId="1" applyNumberFormat="1" applyFont="1" applyFill="1" applyAlignment="1">
      <alignment horizontal="center"/>
    </xf>
    <xf numFmtId="3" fontId="8" fillId="4" borderId="0" xfId="0" applyNumberFormat="1" applyFont="1" applyFill="1" applyAlignment="1">
      <alignment horizontal="center"/>
    </xf>
    <xf numFmtId="0" fontId="8" fillId="4" borderId="0" xfId="0" applyFont="1" applyFill="1" applyAlignment="1">
      <alignment horizontal="center"/>
    </xf>
    <xf numFmtId="0" fontId="33" fillId="0" borderId="0" xfId="0" applyFont="1"/>
    <xf numFmtId="0" fontId="33" fillId="0" borderId="0" xfId="0" applyFont="1" applyBorder="1"/>
    <xf numFmtId="3" fontId="8" fillId="0" borderId="0" xfId="0" applyNumberFormat="1" applyFont="1" applyBorder="1" applyAlignment="1">
      <alignment horizontal="center"/>
    </xf>
    <xf numFmtId="0" fontId="34" fillId="4" borderId="0" xfId="0" applyFont="1" applyFill="1" applyAlignment="1">
      <alignment horizontal="center"/>
    </xf>
    <xf numFmtId="3" fontId="34" fillId="4" borderId="0" xfId="0" applyNumberFormat="1" applyFont="1" applyFill="1" applyAlignment="1">
      <alignment horizontal="center"/>
    </xf>
    <xf numFmtId="167" fontId="8" fillId="4" borderId="0" xfId="27" applyNumberFormat="1" applyFont="1" applyFill="1" applyAlignment="1"/>
    <xf numFmtId="167" fontId="8" fillId="4" borderId="0" xfId="27" applyNumberFormat="1" applyFont="1" applyFill="1" applyAlignment="1">
      <alignment horizontal="center"/>
    </xf>
    <xf numFmtId="0" fontId="21" fillId="5" borderId="0" xfId="0" applyFont="1" applyFill="1" applyBorder="1"/>
    <xf numFmtId="0" fontId="13" fillId="0" borderId="0" xfId="7" applyAlignment="1" applyProtection="1"/>
    <xf numFmtId="164" fontId="10" fillId="0" borderId="11" xfId="25" applyNumberFormat="1" applyFont="1" applyFill="1" applyBorder="1" applyAlignment="1">
      <alignment horizontal="center" vertical="top"/>
    </xf>
    <xf numFmtId="164" fontId="10" fillId="3" borderId="11" xfId="25" applyNumberFormat="1" applyFont="1" applyFill="1" applyBorder="1" applyAlignment="1">
      <alignment horizontal="center" vertical="top"/>
    </xf>
    <xf numFmtId="3" fontId="0" fillId="0" borderId="0" xfId="0" applyNumberFormat="1" applyBorder="1"/>
    <xf numFmtId="2" fontId="7" fillId="0" borderId="0" xfId="0" applyNumberFormat="1" applyFont="1" applyFill="1" applyBorder="1" applyAlignment="1">
      <alignment vertical="center" wrapText="1"/>
    </xf>
    <xf numFmtId="2" fontId="7" fillId="0" borderId="7" xfId="0" applyNumberFormat="1" applyFont="1" applyFill="1" applyBorder="1" applyAlignment="1">
      <alignment vertical="center" wrapText="1"/>
    </xf>
    <xf numFmtId="0" fontId="7" fillId="0" borderId="9" xfId="0" applyFont="1" applyBorder="1"/>
    <xf numFmtId="0" fontId="13" fillId="5" borderId="8" xfId="7" applyFill="1" applyBorder="1" applyAlignment="1" applyProtection="1"/>
    <xf numFmtId="0" fontId="7" fillId="0" borderId="6" xfId="0" applyFont="1" applyBorder="1" applyAlignment="1">
      <alignment horizontal="left" vertical="center" wrapText="1"/>
    </xf>
    <xf numFmtId="0" fontId="7" fillId="0" borderId="0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top" wrapText="1"/>
    </xf>
    <xf numFmtId="0" fontId="7" fillId="0" borderId="0" xfId="0" applyFont="1" applyBorder="1" applyAlignment="1">
      <alignment horizontal="left" vertical="top" wrapText="1"/>
    </xf>
    <xf numFmtId="0" fontId="7" fillId="0" borderId="7" xfId="0" applyFont="1" applyBorder="1" applyAlignment="1">
      <alignment horizontal="left" vertical="top" wrapText="1"/>
    </xf>
    <xf numFmtId="0" fontId="3" fillId="0" borderId="0" xfId="0" applyFont="1" applyBorder="1" applyAlignment="1">
      <alignment horizontal="left" wrapText="1"/>
    </xf>
    <xf numFmtId="0" fontId="19" fillId="0" borderId="10" xfId="0" applyFont="1" applyFill="1" applyBorder="1" applyAlignment="1">
      <alignment horizontal="center" vertical="center" wrapText="1"/>
    </xf>
    <xf numFmtId="0" fontId="19" fillId="0" borderId="15" xfId="0" applyFont="1" applyFill="1" applyBorder="1" applyAlignment="1">
      <alignment horizontal="center" vertical="center" wrapText="1"/>
    </xf>
    <xf numFmtId="0" fontId="19" fillId="0" borderId="11" xfId="0" applyFont="1" applyFill="1" applyBorder="1" applyAlignment="1">
      <alignment horizontal="center" vertical="center" wrapText="1"/>
    </xf>
    <xf numFmtId="0" fontId="18" fillId="0" borderId="29" xfId="0" applyFont="1" applyFill="1" applyBorder="1" applyAlignment="1">
      <alignment horizontal="center"/>
    </xf>
    <xf numFmtId="0" fontId="18" fillId="0" borderId="30" xfId="0" applyFont="1" applyFill="1" applyBorder="1" applyAlignment="1">
      <alignment horizontal="center"/>
    </xf>
    <xf numFmtId="0" fontId="18" fillId="0" borderId="31" xfId="0" applyFont="1" applyFill="1" applyBorder="1" applyAlignment="1">
      <alignment horizontal="center"/>
    </xf>
    <xf numFmtId="0" fontId="18" fillId="6" borderId="16" xfId="0" applyFont="1" applyFill="1" applyBorder="1" applyAlignment="1">
      <alignment horizontal="center"/>
    </xf>
    <xf numFmtId="0" fontId="18" fillId="6" borderId="17" xfId="0" applyFont="1" applyFill="1" applyBorder="1" applyAlignment="1">
      <alignment horizontal="center"/>
    </xf>
    <xf numFmtId="0" fontId="18" fillId="6" borderId="18" xfId="0" applyFont="1" applyFill="1" applyBorder="1" applyAlignment="1">
      <alignment horizontal="center"/>
    </xf>
    <xf numFmtId="0" fontId="18" fillId="6" borderId="28" xfId="0" applyFont="1" applyFill="1" applyBorder="1" applyAlignment="1">
      <alignment horizontal="center"/>
    </xf>
    <xf numFmtId="0" fontId="18" fillId="6" borderId="27" xfId="0" applyFont="1" applyFill="1" applyBorder="1" applyAlignment="1">
      <alignment horizontal="center"/>
    </xf>
    <xf numFmtId="0" fontId="3" fillId="0" borderId="6" xfId="0" applyFont="1" applyFill="1" applyBorder="1" applyAlignment="1">
      <alignment horizontal="left"/>
    </xf>
    <xf numFmtId="0" fontId="3" fillId="0" borderId="0" xfId="0" applyFont="1" applyFill="1" applyBorder="1" applyAlignment="1">
      <alignment horizontal="left"/>
    </xf>
    <xf numFmtId="0" fontId="3" fillId="0" borderId="6" xfId="0" applyFont="1" applyBorder="1" applyAlignment="1">
      <alignment horizontal="left" vertical="top" wrapText="1"/>
    </xf>
    <xf numFmtId="0" fontId="3" fillId="0" borderId="0" xfId="0" applyFont="1" applyBorder="1" applyAlignment="1">
      <alignment horizontal="left" vertical="top" wrapText="1"/>
    </xf>
    <xf numFmtId="0" fontId="3" fillId="0" borderId="6" xfId="0" applyFont="1" applyBorder="1" applyAlignment="1">
      <alignment horizontal="left" wrapText="1"/>
    </xf>
    <xf numFmtId="2" fontId="26" fillId="0" borderId="0" xfId="0" applyNumberFormat="1" applyFont="1" applyFill="1" applyBorder="1" applyAlignment="1">
      <alignment horizontal="left" vertical="center" wrapText="1"/>
    </xf>
    <xf numFmtId="0" fontId="16" fillId="5" borderId="0" xfId="0" applyFont="1" applyFill="1" applyBorder="1" applyAlignment="1">
      <alignment horizontal="left" vertical="center" wrapText="1"/>
    </xf>
  </cellXfs>
  <cellStyles count="28">
    <cellStyle name="Comma" xfId="27" builtinId="3"/>
    <cellStyle name="Comma 2" xfId="2" xr:uid="{00000000-0005-0000-0000-000000000000}"/>
    <cellStyle name="Comma 2 2" xfId="5" xr:uid="{00000000-0005-0000-0000-000001000000}"/>
    <cellStyle name="Comma 3" xfId="4" xr:uid="{00000000-0005-0000-0000-000002000000}"/>
    <cellStyle name="Comma 3 2" xfId="6" xr:uid="{00000000-0005-0000-0000-000003000000}"/>
    <cellStyle name="Hyperlink" xfId="7" builtinId="8"/>
    <cellStyle name="Hyperlink 2" xfId="8" xr:uid="{00000000-0005-0000-0000-000005000000}"/>
    <cellStyle name="Hyperlink 2 2" xfId="9" xr:uid="{00000000-0005-0000-0000-000006000000}"/>
    <cellStyle name="Hyperlink 3" xfId="10" xr:uid="{00000000-0005-0000-0000-000007000000}"/>
    <cellStyle name="Normal" xfId="0" builtinId="0"/>
    <cellStyle name="Normal 2" xfId="1" xr:uid="{00000000-0005-0000-0000-000009000000}"/>
    <cellStyle name="Normal 2 2" xfId="12" xr:uid="{00000000-0005-0000-0000-00000A000000}"/>
    <cellStyle name="Normal 2 2 2" xfId="13" xr:uid="{00000000-0005-0000-0000-00000B000000}"/>
    <cellStyle name="Normal 2 3" xfId="14" xr:uid="{00000000-0005-0000-0000-00000C000000}"/>
    <cellStyle name="Normal 2 4" xfId="11" xr:uid="{00000000-0005-0000-0000-00000D000000}"/>
    <cellStyle name="Normal 3" xfId="3" xr:uid="{00000000-0005-0000-0000-00000E000000}"/>
    <cellStyle name="Normal 3 2" xfId="16" xr:uid="{00000000-0005-0000-0000-00000F000000}"/>
    <cellStyle name="Normal 3 3" xfId="17" xr:uid="{00000000-0005-0000-0000-000010000000}"/>
    <cellStyle name="Normal 3 4" xfId="15" xr:uid="{00000000-0005-0000-0000-000011000000}"/>
    <cellStyle name="Normal 4" xfId="18" xr:uid="{00000000-0005-0000-0000-000012000000}"/>
    <cellStyle name="Normal 4 2" xfId="19" xr:uid="{00000000-0005-0000-0000-000013000000}"/>
    <cellStyle name="Normal 5" xfId="20" xr:uid="{00000000-0005-0000-0000-000014000000}"/>
    <cellStyle name="Normal 6" xfId="21" xr:uid="{00000000-0005-0000-0000-000015000000}"/>
    <cellStyle name="Normal 7" xfId="22" xr:uid="{00000000-0005-0000-0000-000016000000}"/>
    <cellStyle name="Normal 8" xfId="25" xr:uid="{00000000-0005-0000-0000-000017000000}"/>
    <cellStyle name="Note 2" xfId="23" xr:uid="{00000000-0005-0000-0000-000018000000}"/>
    <cellStyle name="Percent" xfId="26" builtinId="5"/>
    <cellStyle name="Percent 2" xfId="24" xr:uid="{00000000-0005-0000-0000-000019000000}"/>
  </cellStyles>
  <dxfs count="2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166" formatCode="0.0%"/>
      <fill>
        <patternFill patternType="solid">
          <fgColor indexed="64"/>
          <bgColor theme="0"/>
        </patternFill>
      </fill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solid">
          <fgColor indexed="64"/>
          <bgColor theme="0"/>
        </patternFill>
      </fill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solid">
          <fgColor indexed="64"/>
          <bgColor theme="0"/>
        </patternFill>
      </fill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0"/>
        </patternFill>
      </fill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solid">
          <fgColor indexed="64"/>
          <bgColor theme="0"/>
        </patternFill>
      </fill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</dxfs>
  <tableStyles count="0" defaultTableStyle="TableStyleMedium2" defaultPivotStyle="PivotStyleLight16"/>
  <colors>
    <mruColors>
      <color rgb="FF99CCFF"/>
      <color rgb="FFFFCC99"/>
      <color rgb="FFCC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eetMetadata" Target="metadata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Charts!$A$1</c:f>
          <c:strCache>
            <c:ptCount val="1"/>
            <c:pt idx="0">
              <c:v>Births and deaths, 1981 to 2023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1656774908086387"/>
          <c:y val="8.8388417183016196E-2"/>
          <c:w val="0.87777407137068253"/>
          <c:h val="0.74942726344230393"/>
        </c:manualLayout>
      </c:layout>
      <c:lineChart>
        <c:grouping val="standard"/>
        <c:varyColors val="0"/>
        <c:ser>
          <c:idx val="0"/>
          <c:order val="0"/>
          <c:tx>
            <c:strRef>
              <c:f>Charts!$D$9</c:f>
              <c:strCache>
                <c:ptCount val="1"/>
                <c:pt idx="0">
                  <c:v>Total live births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Charts!$C$11:$C$47</c:f>
              <c:numCache>
                <c:formatCode>General</c:formatCode>
                <c:ptCount val="37"/>
                <c:pt idx="0">
                  <c:v>1981</c:v>
                </c:pt>
                <c:pt idx="1">
                  <c:v>1982</c:v>
                </c:pt>
                <c:pt idx="2">
                  <c:v>1983</c:v>
                </c:pt>
                <c:pt idx="3">
                  <c:v>1984</c:v>
                </c:pt>
                <c:pt idx="4">
                  <c:v>1985</c:v>
                </c:pt>
                <c:pt idx="5">
                  <c:v>1986</c:v>
                </c:pt>
                <c:pt idx="6">
                  <c:v>1987</c:v>
                </c:pt>
                <c:pt idx="7">
                  <c:v>1988</c:v>
                </c:pt>
                <c:pt idx="8">
                  <c:v>1989</c:v>
                </c:pt>
                <c:pt idx="9">
                  <c:v>1990</c:v>
                </c:pt>
                <c:pt idx="10">
                  <c:v>1991</c:v>
                </c:pt>
                <c:pt idx="11">
                  <c:v>1992</c:v>
                </c:pt>
                <c:pt idx="12">
                  <c:v>1993</c:v>
                </c:pt>
                <c:pt idx="13">
                  <c:v>1994</c:v>
                </c:pt>
                <c:pt idx="14">
                  <c:v>1995</c:v>
                </c:pt>
                <c:pt idx="15">
                  <c:v>1996</c:v>
                </c:pt>
                <c:pt idx="16">
                  <c:v>1997</c:v>
                </c:pt>
                <c:pt idx="17">
                  <c:v>1998</c:v>
                </c:pt>
                <c:pt idx="18">
                  <c:v>1999</c:v>
                </c:pt>
                <c:pt idx="19">
                  <c:v>2000</c:v>
                </c:pt>
                <c:pt idx="20">
                  <c:v>2001</c:v>
                </c:pt>
                <c:pt idx="21">
                  <c:v>2002</c:v>
                </c:pt>
                <c:pt idx="22">
                  <c:v>2003</c:v>
                </c:pt>
                <c:pt idx="23">
                  <c:v>2004</c:v>
                </c:pt>
                <c:pt idx="24">
                  <c:v>2005</c:v>
                </c:pt>
                <c:pt idx="25">
                  <c:v>2006</c:v>
                </c:pt>
                <c:pt idx="26">
                  <c:v>2007</c:v>
                </c:pt>
                <c:pt idx="27">
                  <c:v>2008</c:v>
                </c:pt>
                <c:pt idx="28">
                  <c:v>2009</c:v>
                </c:pt>
                <c:pt idx="29">
                  <c:v>2010</c:v>
                </c:pt>
                <c:pt idx="30">
                  <c:v>2011</c:v>
                </c:pt>
                <c:pt idx="31">
                  <c:v>2012</c:v>
                </c:pt>
                <c:pt idx="32">
                  <c:v>2013</c:v>
                </c:pt>
                <c:pt idx="33">
                  <c:v>2014</c:v>
                </c:pt>
                <c:pt idx="34">
                  <c:v>2015</c:v>
                </c:pt>
                <c:pt idx="35">
                  <c:v>2016</c:v>
                </c:pt>
                <c:pt idx="36">
                  <c:v>2017</c:v>
                </c:pt>
              </c:numCache>
            </c:numRef>
          </c:cat>
          <c:val>
            <c:numRef>
              <c:f>Charts!$D$11:$D$47</c:f>
              <c:numCache>
                <c:formatCode>#,##0</c:formatCode>
                <c:ptCount val="37"/>
                <c:pt idx="0">
                  <c:v>13839</c:v>
                </c:pt>
                <c:pt idx="1">
                  <c:v>13759</c:v>
                </c:pt>
                <c:pt idx="2">
                  <c:v>14030</c:v>
                </c:pt>
                <c:pt idx="3">
                  <c:v>14191</c:v>
                </c:pt>
                <c:pt idx="4">
                  <c:v>14352</c:v>
                </c:pt>
                <c:pt idx="5">
                  <c:v>14425</c:v>
                </c:pt>
                <c:pt idx="6">
                  <c:v>14688</c:v>
                </c:pt>
                <c:pt idx="7">
                  <c:v>14899</c:v>
                </c:pt>
                <c:pt idx="8">
                  <c:v>15037</c:v>
                </c:pt>
                <c:pt idx="9">
                  <c:v>15442</c:v>
                </c:pt>
                <c:pt idx="10">
                  <c:v>15324</c:v>
                </c:pt>
                <c:pt idx="11">
                  <c:v>14510</c:v>
                </c:pt>
                <c:pt idx="12">
                  <c:v>14213</c:v>
                </c:pt>
                <c:pt idx="13">
                  <c:v>13637</c:v>
                </c:pt>
                <c:pt idx="14">
                  <c:v>13215</c:v>
                </c:pt>
                <c:pt idx="15">
                  <c:v>13391</c:v>
                </c:pt>
                <c:pt idx="16">
                  <c:v>12980</c:v>
                </c:pt>
                <c:pt idx="17">
                  <c:v>12856</c:v>
                </c:pt>
                <c:pt idx="18">
                  <c:v>12577</c:v>
                </c:pt>
                <c:pt idx="19">
                  <c:v>12132</c:v>
                </c:pt>
                <c:pt idx="20">
                  <c:v>12164</c:v>
                </c:pt>
                <c:pt idx="21">
                  <c:v>11716</c:v>
                </c:pt>
                <c:pt idx="22">
                  <c:v>12463</c:v>
                </c:pt>
                <c:pt idx="23">
                  <c:v>13082</c:v>
                </c:pt>
                <c:pt idx="24">
                  <c:v>13084</c:v>
                </c:pt>
                <c:pt idx="25">
                  <c:v>13249</c:v>
                </c:pt>
                <c:pt idx="26">
                  <c:v>13503</c:v>
                </c:pt>
                <c:pt idx="27">
                  <c:v>13963</c:v>
                </c:pt>
                <c:pt idx="28">
                  <c:v>13829</c:v>
                </c:pt>
                <c:pt idx="29">
                  <c:v>13797</c:v>
                </c:pt>
                <c:pt idx="30">
                  <c:v>13794</c:v>
                </c:pt>
                <c:pt idx="31">
                  <c:v>13681</c:v>
                </c:pt>
                <c:pt idx="32">
                  <c:v>13317</c:v>
                </c:pt>
                <c:pt idx="33">
                  <c:v>13210</c:v>
                </c:pt>
                <c:pt idx="34">
                  <c:v>13202</c:v>
                </c:pt>
                <c:pt idx="35">
                  <c:v>13183</c:v>
                </c:pt>
                <c:pt idx="36">
                  <c:v>12757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9FA-4752-B372-E7CADF3B4A38}"/>
            </c:ext>
          </c:extLst>
        </c:ser>
        <c:ser>
          <c:idx val="1"/>
          <c:order val="1"/>
          <c:tx>
            <c:strRef>
              <c:f>Charts!$E$9</c:f>
              <c:strCache>
                <c:ptCount val="1"/>
                <c:pt idx="0">
                  <c:v>Total registered deaths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  <a:lumOff val="4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Charts!$C$11:$C$47</c:f>
              <c:numCache>
                <c:formatCode>General</c:formatCode>
                <c:ptCount val="37"/>
                <c:pt idx="0">
                  <c:v>1981</c:v>
                </c:pt>
                <c:pt idx="1">
                  <c:v>1982</c:v>
                </c:pt>
                <c:pt idx="2">
                  <c:v>1983</c:v>
                </c:pt>
                <c:pt idx="3">
                  <c:v>1984</c:v>
                </c:pt>
                <c:pt idx="4">
                  <c:v>1985</c:v>
                </c:pt>
                <c:pt idx="5">
                  <c:v>1986</c:v>
                </c:pt>
                <c:pt idx="6">
                  <c:v>1987</c:v>
                </c:pt>
                <c:pt idx="7">
                  <c:v>1988</c:v>
                </c:pt>
                <c:pt idx="8">
                  <c:v>1989</c:v>
                </c:pt>
                <c:pt idx="9">
                  <c:v>1990</c:v>
                </c:pt>
                <c:pt idx="10">
                  <c:v>1991</c:v>
                </c:pt>
                <c:pt idx="11">
                  <c:v>1992</c:v>
                </c:pt>
                <c:pt idx="12">
                  <c:v>1993</c:v>
                </c:pt>
                <c:pt idx="13">
                  <c:v>1994</c:v>
                </c:pt>
                <c:pt idx="14">
                  <c:v>1995</c:v>
                </c:pt>
                <c:pt idx="15">
                  <c:v>1996</c:v>
                </c:pt>
                <c:pt idx="16">
                  <c:v>1997</c:v>
                </c:pt>
                <c:pt idx="17">
                  <c:v>1998</c:v>
                </c:pt>
                <c:pt idx="18">
                  <c:v>1999</c:v>
                </c:pt>
                <c:pt idx="19">
                  <c:v>2000</c:v>
                </c:pt>
                <c:pt idx="20">
                  <c:v>2001</c:v>
                </c:pt>
                <c:pt idx="21">
                  <c:v>2002</c:v>
                </c:pt>
                <c:pt idx="22">
                  <c:v>2003</c:v>
                </c:pt>
                <c:pt idx="23">
                  <c:v>2004</c:v>
                </c:pt>
                <c:pt idx="24">
                  <c:v>2005</c:v>
                </c:pt>
                <c:pt idx="25">
                  <c:v>2006</c:v>
                </c:pt>
                <c:pt idx="26">
                  <c:v>2007</c:v>
                </c:pt>
                <c:pt idx="27">
                  <c:v>2008</c:v>
                </c:pt>
                <c:pt idx="28">
                  <c:v>2009</c:v>
                </c:pt>
                <c:pt idx="29">
                  <c:v>2010</c:v>
                </c:pt>
                <c:pt idx="30">
                  <c:v>2011</c:v>
                </c:pt>
                <c:pt idx="31">
                  <c:v>2012</c:v>
                </c:pt>
                <c:pt idx="32">
                  <c:v>2013</c:v>
                </c:pt>
                <c:pt idx="33">
                  <c:v>2014</c:v>
                </c:pt>
                <c:pt idx="34">
                  <c:v>2015</c:v>
                </c:pt>
                <c:pt idx="35">
                  <c:v>2016</c:v>
                </c:pt>
                <c:pt idx="36">
                  <c:v>2017</c:v>
                </c:pt>
              </c:numCache>
            </c:numRef>
          </c:cat>
          <c:val>
            <c:numRef>
              <c:f>Charts!$E$11:$E$47</c:f>
              <c:numCache>
                <c:formatCode>#,##0</c:formatCode>
                <c:ptCount val="37"/>
                <c:pt idx="0">
                  <c:v>14458</c:v>
                </c:pt>
                <c:pt idx="1">
                  <c:v>14654</c:v>
                </c:pt>
                <c:pt idx="2">
                  <c:v>14577</c:v>
                </c:pt>
                <c:pt idx="3">
                  <c:v>14248</c:v>
                </c:pt>
                <c:pt idx="4">
                  <c:v>14826</c:v>
                </c:pt>
                <c:pt idx="5">
                  <c:v>14409</c:v>
                </c:pt>
                <c:pt idx="6">
                  <c:v>13961</c:v>
                </c:pt>
                <c:pt idx="7">
                  <c:v>14165</c:v>
                </c:pt>
                <c:pt idx="8">
                  <c:v>14147</c:v>
                </c:pt>
                <c:pt idx="9">
                  <c:v>13917</c:v>
                </c:pt>
                <c:pt idx="10">
                  <c:v>13836</c:v>
                </c:pt>
                <c:pt idx="11">
                  <c:v>13566</c:v>
                </c:pt>
                <c:pt idx="12">
                  <c:v>14094</c:v>
                </c:pt>
                <c:pt idx="13">
                  <c:v>13373</c:v>
                </c:pt>
                <c:pt idx="14">
                  <c:v>13521</c:v>
                </c:pt>
                <c:pt idx="15">
                  <c:v>13265</c:v>
                </c:pt>
                <c:pt idx="16">
                  <c:v>13486</c:v>
                </c:pt>
                <c:pt idx="17">
                  <c:v>13072</c:v>
                </c:pt>
                <c:pt idx="18">
                  <c:v>13235</c:v>
                </c:pt>
                <c:pt idx="19">
                  <c:v>12664</c:v>
                </c:pt>
                <c:pt idx="20">
                  <c:v>12645</c:v>
                </c:pt>
                <c:pt idx="21">
                  <c:v>12721</c:v>
                </c:pt>
                <c:pt idx="22">
                  <c:v>12823</c:v>
                </c:pt>
                <c:pt idx="23">
                  <c:v>12230</c:v>
                </c:pt>
                <c:pt idx="24">
                  <c:v>12364</c:v>
                </c:pt>
                <c:pt idx="25">
                  <c:v>11898</c:v>
                </c:pt>
                <c:pt idx="26">
                  <c:v>12123</c:v>
                </c:pt>
                <c:pt idx="27">
                  <c:v>12306</c:v>
                </c:pt>
                <c:pt idx="28">
                  <c:v>11886</c:v>
                </c:pt>
                <c:pt idx="29">
                  <c:v>11508</c:v>
                </c:pt>
                <c:pt idx="30">
                  <c:v>11676</c:v>
                </c:pt>
                <c:pt idx="31">
                  <c:v>11903</c:v>
                </c:pt>
                <c:pt idx="32">
                  <c:v>12125</c:v>
                </c:pt>
                <c:pt idx="33">
                  <c:v>12002</c:v>
                </c:pt>
                <c:pt idx="34">
                  <c:v>12259</c:v>
                </c:pt>
                <c:pt idx="35">
                  <c:v>12333</c:v>
                </c:pt>
                <c:pt idx="36">
                  <c:v>12697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9FA-4752-B372-E7CADF3B4A38}"/>
            </c:ext>
          </c:extLst>
        </c:ser>
        <c:ser>
          <c:idx val="2"/>
          <c:order val="2"/>
          <c:tx>
            <c:strRef>
              <c:f>Charts!$F$9</c:f>
              <c:strCache>
                <c:ptCount val="1"/>
                <c:pt idx="0">
                  <c:v>Difference</c:v>
                </c:pt>
              </c:strCache>
            </c:strRef>
          </c:tx>
          <c:spPr>
            <a:ln w="28575" cap="rnd">
              <a:solidFill>
                <a:schemeClr val="accent6">
                  <a:lumMod val="60000"/>
                  <a:lumOff val="4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Charts!$C$11:$C$47</c:f>
              <c:numCache>
                <c:formatCode>General</c:formatCode>
                <c:ptCount val="37"/>
                <c:pt idx="0">
                  <c:v>1981</c:v>
                </c:pt>
                <c:pt idx="1">
                  <c:v>1982</c:v>
                </c:pt>
                <c:pt idx="2">
                  <c:v>1983</c:v>
                </c:pt>
                <c:pt idx="3">
                  <c:v>1984</c:v>
                </c:pt>
                <c:pt idx="4">
                  <c:v>1985</c:v>
                </c:pt>
                <c:pt idx="5">
                  <c:v>1986</c:v>
                </c:pt>
                <c:pt idx="6">
                  <c:v>1987</c:v>
                </c:pt>
                <c:pt idx="7">
                  <c:v>1988</c:v>
                </c:pt>
                <c:pt idx="8">
                  <c:v>1989</c:v>
                </c:pt>
                <c:pt idx="9">
                  <c:v>1990</c:v>
                </c:pt>
                <c:pt idx="10">
                  <c:v>1991</c:v>
                </c:pt>
                <c:pt idx="11">
                  <c:v>1992</c:v>
                </c:pt>
                <c:pt idx="12">
                  <c:v>1993</c:v>
                </c:pt>
                <c:pt idx="13">
                  <c:v>1994</c:v>
                </c:pt>
                <c:pt idx="14">
                  <c:v>1995</c:v>
                </c:pt>
                <c:pt idx="15">
                  <c:v>1996</c:v>
                </c:pt>
                <c:pt idx="16">
                  <c:v>1997</c:v>
                </c:pt>
                <c:pt idx="17">
                  <c:v>1998</c:v>
                </c:pt>
                <c:pt idx="18">
                  <c:v>1999</c:v>
                </c:pt>
                <c:pt idx="19">
                  <c:v>2000</c:v>
                </c:pt>
                <c:pt idx="20">
                  <c:v>2001</c:v>
                </c:pt>
                <c:pt idx="21">
                  <c:v>2002</c:v>
                </c:pt>
                <c:pt idx="22">
                  <c:v>2003</c:v>
                </c:pt>
                <c:pt idx="23">
                  <c:v>2004</c:v>
                </c:pt>
                <c:pt idx="24">
                  <c:v>2005</c:v>
                </c:pt>
                <c:pt idx="25">
                  <c:v>2006</c:v>
                </c:pt>
                <c:pt idx="26">
                  <c:v>2007</c:v>
                </c:pt>
                <c:pt idx="27">
                  <c:v>2008</c:v>
                </c:pt>
                <c:pt idx="28">
                  <c:v>2009</c:v>
                </c:pt>
                <c:pt idx="29">
                  <c:v>2010</c:v>
                </c:pt>
                <c:pt idx="30">
                  <c:v>2011</c:v>
                </c:pt>
                <c:pt idx="31">
                  <c:v>2012</c:v>
                </c:pt>
                <c:pt idx="32">
                  <c:v>2013</c:v>
                </c:pt>
                <c:pt idx="33">
                  <c:v>2014</c:v>
                </c:pt>
                <c:pt idx="34">
                  <c:v>2015</c:v>
                </c:pt>
                <c:pt idx="35">
                  <c:v>2016</c:v>
                </c:pt>
                <c:pt idx="36">
                  <c:v>2017</c:v>
                </c:pt>
              </c:numCache>
            </c:numRef>
          </c:cat>
          <c:val>
            <c:numRef>
              <c:f>Charts!$F$11:$F$47</c:f>
              <c:numCache>
                <c:formatCode>#,##0</c:formatCode>
                <c:ptCount val="37"/>
                <c:pt idx="0">
                  <c:v>-619</c:v>
                </c:pt>
                <c:pt idx="1">
                  <c:v>-895</c:v>
                </c:pt>
                <c:pt idx="2">
                  <c:v>-547</c:v>
                </c:pt>
                <c:pt idx="3">
                  <c:v>-57</c:v>
                </c:pt>
                <c:pt idx="4">
                  <c:v>-474</c:v>
                </c:pt>
                <c:pt idx="5">
                  <c:v>16</c:v>
                </c:pt>
                <c:pt idx="6">
                  <c:v>727</c:v>
                </c:pt>
                <c:pt idx="7">
                  <c:v>734</c:v>
                </c:pt>
                <c:pt idx="8">
                  <c:v>890</c:v>
                </c:pt>
                <c:pt idx="9">
                  <c:v>1525</c:v>
                </c:pt>
                <c:pt idx="10">
                  <c:v>1488</c:v>
                </c:pt>
                <c:pt idx="11">
                  <c:v>944</c:v>
                </c:pt>
                <c:pt idx="12">
                  <c:v>119</c:v>
                </c:pt>
                <c:pt idx="13">
                  <c:v>264</c:v>
                </c:pt>
                <c:pt idx="14">
                  <c:v>-306</c:v>
                </c:pt>
                <c:pt idx="15">
                  <c:v>126</c:v>
                </c:pt>
                <c:pt idx="16">
                  <c:v>-506</c:v>
                </c:pt>
                <c:pt idx="17">
                  <c:v>-216</c:v>
                </c:pt>
                <c:pt idx="18">
                  <c:v>-658</c:v>
                </c:pt>
                <c:pt idx="19">
                  <c:v>-532</c:v>
                </c:pt>
                <c:pt idx="20">
                  <c:v>-481</c:v>
                </c:pt>
                <c:pt idx="21">
                  <c:v>-1005</c:v>
                </c:pt>
                <c:pt idx="22">
                  <c:v>-360</c:v>
                </c:pt>
                <c:pt idx="23">
                  <c:v>852</c:v>
                </c:pt>
                <c:pt idx="24">
                  <c:v>720</c:v>
                </c:pt>
                <c:pt idx="25">
                  <c:v>1351</c:v>
                </c:pt>
                <c:pt idx="26">
                  <c:v>1380</c:v>
                </c:pt>
                <c:pt idx="27">
                  <c:v>1657</c:v>
                </c:pt>
                <c:pt idx="28">
                  <c:v>1943</c:v>
                </c:pt>
                <c:pt idx="29">
                  <c:v>2289</c:v>
                </c:pt>
                <c:pt idx="30">
                  <c:v>2118</c:v>
                </c:pt>
                <c:pt idx="31">
                  <c:v>1778</c:v>
                </c:pt>
                <c:pt idx="32">
                  <c:v>1192</c:v>
                </c:pt>
                <c:pt idx="33">
                  <c:v>1208</c:v>
                </c:pt>
                <c:pt idx="34">
                  <c:v>943</c:v>
                </c:pt>
                <c:pt idx="35">
                  <c:v>850</c:v>
                </c:pt>
                <c:pt idx="36">
                  <c:v>60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9FA-4752-B372-E7CADF3B4A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756848"/>
        <c:axId val="126321816"/>
      </c:lineChart>
      <c:dateAx>
        <c:axId val="675684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GB"/>
                  <a:t>Year</a:t>
                </a:r>
              </a:p>
            </c:rich>
          </c:tx>
          <c:layout>
            <c:manualLayout>
              <c:xMode val="edge"/>
              <c:yMode val="edge"/>
              <c:x val="0.53504875058247403"/>
              <c:y val="0.929877687485308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low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26321816"/>
        <c:crosses val="autoZero"/>
        <c:auto val="0"/>
        <c:lblOffset val="100"/>
        <c:baseTimeUnit val="days"/>
      </c:dateAx>
      <c:valAx>
        <c:axId val="1263218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GB"/>
                  <a:t>Total count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6756848"/>
        <c:crosses val="autoZero"/>
        <c:crossBetween val="between"/>
      </c:valAx>
      <c:spPr>
        <a:solidFill>
          <a:schemeClr val="bg1">
            <a:lumMod val="95000"/>
          </a:schemeClr>
        </a:solidFill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 paperSize="9"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Charts!$A$1</c:f>
          <c:strCache>
            <c:ptCount val="1"/>
            <c:pt idx="0">
              <c:v>Births and deaths, 1981 to 2023</c:v>
            </c:pt>
          </c:strCache>
        </c:strRef>
      </c:tx>
      <c:layout>
        <c:manualLayout>
          <c:xMode val="edge"/>
          <c:yMode val="edge"/>
          <c:x val="0.37801855289556957"/>
          <c:y val="9.3860905528629062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400" b="0" i="0" u="none" strike="noStrike" kern="1200" spc="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9.5253785584494252E-2"/>
          <c:y val="8.7244556238278273E-2"/>
          <c:w val="0.89161800928730062"/>
          <c:h val="0.7939691483356339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Charts!$D$9</c:f>
              <c:strCache>
                <c:ptCount val="1"/>
                <c:pt idx="0">
                  <c:v>Total live births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Charts!$C$11:$C$53</c:f>
              <c:numCache>
                <c:formatCode>General</c:formatCode>
                <c:ptCount val="43"/>
                <c:pt idx="0">
                  <c:v>1981</c:v>
                </c:pt>
                <c:pt idx="1">
                  <c:v>1982</c:v>
                </c:pt>
                <c:pt idx="2">
                  <c:v>1983</c:v>
                </c:pt>
                <c:pt idx="3">
                  <c:v>1984</c:v>
                </c:pt>
                <c:pt idx="4">
                  <c:v>1985</c:v>
                </c:pt>
                <c:pt idx="5">
                  <c:v>1986</c:v>
                </c:pt>
                <c:pt idx="6">
                  <c:v>1987</c:v>
                </c:pt>
                <c:pt idx="7">
                  <c:v>1988</c:v>
                </c:pt>
                <c:pt idx="8">
                  <c:v>1989</c:v>
                </c:pt>
                <c:pt idx="9">
                  <c:v>1990</c:v>
                </c:pt>
                <c:pt idx="10">
                  <c:v>1991</c:v>
                </c:pt>
                <c:pt idx="11">
                  <c:v>1992</c:v>
                </c:pt>
                <c:pt idx="12">
                  <c:v>1993</c:v>
                </c:pt>
                <c:pt idx="13">
                  <c:v>1994</c:v>
                </c:pt>
                <c:pt idx="14">
                  <c:v>1995</c:v>
                </c:pt>
                <c:pt idx="15">
                  <c:v>1996</c:v>
                </c:pt>
                <c:pt idx="16">
                  <c:v>1997</c:v>
                </c:pt>
                <c:pt idx="17">
                  <c:v>1998</c:v>
                </c:pt>
                <c:pt idx="18">
                  <c:v>1999</c:v>
                </c:pt>
                <c:pt idx="19">
                  <c:v>2000</c:v>
                </c:pt>
                <c:pt idx="20">
                  <c:v>2001</c:v>
                </c:pt>
                <c:pt idx="21">
                  <c:v>2002</c:v>
                </c:pt>
                <c:pt idx="22">
                  <c:v>2003</c:v>
                </c:pt>
                <c:pt idx="23">
                  <c:v>2004</c:v>
                </c:pt>
                <c:pt idx="24">
                  <c:v>2005</c:v>
                </c:pt>
                <c:pt idx="25">
                  <c:v>2006</c:v>
                </c:pt>
                <c:pt idx="26">
                  <c:v>2007</c:v>
                </c:pt>
                <c:pt idx="27">
                  <c:v>2008</c:v>
                </c:pt>
                <c:pt idx="28">
                  <c:v>2009</c:v>
                </c:pt>
                <c:pt idx="29">
                  <c:v>2010</c:v>
                </c:pt>
                <c:pt idx="30">
                  <c:v>2011</c:v>
                </c:pt>
                <c:pt idx="31">
                  <c:v>2012</c:v>
                </c:pt>
                <c:pt idx="32">
                  <c:v>2013</c:v>
                </c:pt>
                <c:pt idx="33">
                  <c:v>2014</c:v>
                </c:pt>
                <c:pt idx="34">
                  <c:v>2015</c:v>
                </c:pt>
                <c:pt idx="35">
                  <c:v>2016</c:v>
                </c:pt>
                <c:pt idx="36">
                  <c:v>2017</c:v>
                </c:pt>
                <c:pt idx="37">
                  <c:v>2018</c:v>
                </c:pt>
                <c:pt idx="38">
                  <c:v>2019</c:v>
                </c:pt>
                <c:pt idx="39">
                  <c:v>2020</c:v>
                </c:pt>
                <c:pt idx="40">
                  <c:v>2021</c:v>
                </c:pt>
                <c:pt idx="41">
                  <c:v>2022</c:v>
                </c:pt>
                <c:pt idx="42">
                  <c:v>2023</c:v>
                </c:pt>
              </c:numCache>
            </c:numRef>
          </c:cat>
          <c:val>
            <c:numRef>
              <c:f>Charts!$D$11:$D$53</c:f>
              <c:numCache>
                <c:formatCode>#,##0</c:formatCode>
                <c:ptCount val="43"/>
                <c:pt idx="0">
                  <c:v>13839</c:v>
                </c:pt>
                <c:pt idx="1">
                  <c:v>13759</c:v>
                </c:pt>
                <c:pt idx="2">
                  <c:v>14030</c:v>
                </c:pt>
                <c:pt idx="3">
                  <c:v>14191</c:v>
                </c:pt>
                <c:pt idx="4">
                  <c:v>14352</c:v>
                </c:pt>
                <c:pt idx="5">
                  <c:v>14425</c:v>
                </c:pt>
                <c:pt idx="6">
                  <c:v>14688</c:v>
                </c:pt>
                <c:pt idx="7">
                  <c:v>14899</c:v>
                </c:pt>
                <c:pt idx="8">
                  <c:v>15037</c:v>
                </c:pt>
                <c:pt idx="9">
                  <c:v>15442</c:v>
                </c:pt>
                <c:pt idx="10">
                  <c:v>15324</c:v>
                </c:pt>
                <c:pt idx="11">
                  <c:v>14510</c:v>
                </c:pt>
                <c:pt idx="12">
                  <c:v>14213</c:v>
                </c:pt>
                <c:pt idx="13">
                  <c:v>13637</c:v>
                </c:pt>
                <c:pt idx="14">
                  <c:v>13215</c:v>
                </c:pt>
                <c:pt idx="15">
                  <c:v>13391</c:v>
                </c:pt>
                <c:pt idx="16">
                  <c:v>12980</c:v>
                </c:pt>
                <c:pt idx="17">
                  <c:v>12856</c:v>
                </c:pt>
                <c:pt idx="18">
                  <c:v>12577</c:v>
                </c:pt>
                <c:pt idx="19">
                  <c:v>12132</c:v>
                </c:pt>
                <c:pt idx="20">
                  <c:v>12164</c:v>
                </c:pt>
                <c:pt idx="21">
                  <c:v>11716</c:v>
                </c:pt>
                <c:pt idx="22">
                  <c:v>12463</c:v>
                </c:pt>
                <c:pt idx="23">
                  <c:v>13082</c:v>
                </c:pt>
                <c:pt idx="24">
                  <c:v>13084</c:v>
                </c:pt>
                <c:pt idx="25">
                  <c:v>13249</c:v>
                </c:pt>
                <c:pt idx="26">
                  <c:v>13503</c:v>
                </c:pt>
                <c:pt idx="27">
                  <c:v>13963</c:v>
                </c:pt>
                <c:pt idx="28">
                  <c:v>13829</c:v>
                </c:pt>
                <c:pt idx="29">
                  <c:v>13797</c:v>
                </c:pt>
                <c:pt idx="30">
                  <c:v>13794</c:v>
                </c:pt>
                <c:pt idx="31">
                  <c:v>13681</c:v>
                </c:pt>
                <c:pt idx="32">
                  <c:v>13317</c:v>
                </c:pt>
                <c:pt idx="33">
                  <c:v>13210</c:v>
                </c:pt>
                <c:pt idx="34">
                  <c:v>13202</c:v>
                </c:pt>
                <c:pt idx="35">
                  <c:v>13183</c:v>
                </c:pt>
                <c:pt idx="36">
                  <c:v>12757</c:v>
                </c:pt>
                <c:pt idx="37">
                  <c:v>12238</c:v>
                </c:pt>
                <c:pt idx="38">
                  <c:v>12306</c:v>
                </c:pt>
                <c:pt idx="39">
                  <c:v>11736</c:v>
                </c:pt>
                <c:pt idx="40">
                  <c:v>12035</c:v>
                </c:pt>
                <c:pt idx="41">
                  <c:v>11754</c:v>
                </c:pt>
                <c:pt idx="42">
                  <c:v>11374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682-44A0-9F25-78E34FCF36AC}"/>
            </c:ext>
          </c:extLst>
        </c:ser>
        <c:ser>
          <c:idx val="1"/>
          <c:order val="1"/>
          <c:tx>
            <c:strRef>
              <c:f>Charts!$E$9</c:f>
              <c:strCache>
                <c:ptCount val="1"/>
                <c:pt idx="0">
                  <c:v>Total registered deaths</c:v>
                </c:pt>
              </c:strCache>
            </c:strRef>
          </c:tx>
          <c:spPr>
            <a:solidFill>
              <a:schemeClr val="accent4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cat>
            <c:numRef>
              <c:f>Charts!$C$11:$C$53</c:f>
              <c:numCache>
                <c:formatCode>General</c:formatCode>
                <c:ptCount val="43"/>
                <c:pt idx="0">
                  <c:v>1981</c:v>
                </c:pt>
                <c:pt idx="1">
                  <c:v>1982</c:v>
                </c:pt>
                <c:pt idx="2">
                  <c:v>1983</c:v>
                </c:pt>
                <c:pt idx="3">
                  <c:v>1984</c:v>
                </c:pt>
                <c:pt idx="4">
                  <c:v>1985</c:v>
                </c:pt>
                <c:pt idx="5">
                  <c:v>1986</c:v>
                </c:pt>
                <c:pt idx="6">
                  <c:v>1987</c:v>
                </c:pt>
                <c:pt idx="7">
                  <c:v>1988</c:v>
                </c:pt>
                <c:pt idx="8">
                  <c:v>1989</c:v>
                </c:pt>
                <c:pt idx="9">
                  <c:v>1990</c:v>
                </c:pt>
                <c:pt idx="10">
                  <c:v>1991</c:v>
                </c:pt>
                <c:pt idx="11">
                  <c:v>1992</c:v>
                </c:pt>
                <c:pt idx="12">
                  <c:v>1993</c:v>
                </c:pt>
                <c:pt idx="13">
                  <c:v>1994</c:v>
                </c:pt>
                <c:pt idx="14">
                  <c:v>1995</c:v>
                </c:pt>
                <c:pt idx="15">
                  <c:v>1996</c:v>
                </c:pt>
                <c:pt idx="16">
                  <c:v>1997</c:v>
                </c:pt>
                <c:pt idx="17">
                  <c:v>1998</c:v>
                </c:pt>
                <c:pt idx="18">
                  <c:v>1999</c:v>
                </c:pt>
                <c:pt idx="19">
                  <c:v>2000</c:v>
                </c:pt>
                <c:pt idx="20">
                  <c:v>2001</c:v>
                </c:pt>
                <c:pt idx="21">
                  <c:v>2002</c:v>
                </c:pt>
                <c:pt idx="22">
                  <c:v>2003</c:v>
                </c:pt>
                <c:pt idx="23">
                  <c:v>2004</c:v>
                </c:pt>
                <c:pt idx="24">
                  <c:v>2005</c:v>
                </c:pt>
                <c:pt idx="25">
                  <c:v>2006</c:v>
                </c:pt>
                <c:pt idx="26">
                  <c:v>2007</c:v>
                </c:pt>
                <c:pt idx="27">
                  <c:v>2008</c:v>
                </c:pt>
                <c:pt idx="28">
                  <c:v>2009</c:v>
                </c:pt>
                <c:pt idx="29">
                  <c:v>2010</c:v>
                </c:pt>
                <c:pt idx="30">
                  <c:v>2011</c:v>
                </c:pt>
                <c:pt idx="31">
                  <c:v>2012</c:v>
                </c:pt>
                <c:pt idx="32">
                  <c:v>2013</c:v>
                </c:pt>
                <c:pt idx="33">
                  <c:v>2014</c:v>
                </c:pt>
                <c:pt idx="34">
                  <c:v>2015</c:v>
                </c:pt>
                <c:pt idx="35">
                  <c:v>2016</c:v>
                </c:pt>
                <c:pt idx="36">
                  <c:v>2017</c:v>
                </c:pt>
                <c:pt idx="37">
                  <c:v>2018</c:v>
                </c:pt>
                <c:pt idx="38">
                  <c:v>2019</c:v>
                </c:pt>
                <c:pt idx="39">
                  <c:v>2020</c:v>
                </c:pt>
                <c:pt idx="40">
                  <c:v>2021</c:v>
                </c:pt>
                <c:pt idx="41">
                  <c:v>2022</c:v>
                </c:pt>
                <c:pt idx="42">
                  <c:v>2023</c:v>
                </c:pt>
              </c:numCache>
            </c:numRef>
          </c:cat>
          <c:val>
            <c:numRef>
              <c:f>Charts!$E$11:$E$53</c:f>
              <c:numCache>
                <c:formatCode>#,##0</c:formatCode>
                <c:ptCount val="43"/>
                <c:pt idx="0">
                  <c:v>14458</c:v>
                </c:pt>
                <c:pt idx="1">
                  <c:v>14654</c:v>
                </c:pt>
                <c:pt idx="2">
                  <c:v>14577</c:v>
                </c:pt>
                <c:pt idx="3">
                  <c:v>14248</c:v>
                </c:pt>
                <c:pt idx="4">
                  <c:v>14826</c:v>
                </c:pt>
                <c:pt idx="5">
                  <c:v>14409</c:v>
                </c:pt>
                <c:pt idx="6">
                  <c:v>13961</c:v>
                </c:pt>
                <c:pt idx="7">
                  <c:v>14165</c:v>
                </c:pt>
                <c:pt idx="8">
                  <c:v>14147</c:v>
                </c:pt>
                <c:pt idx="9">
                  <c:v>13917</c:v>
                </c:pt>
                <c:pt idx="10">
                  <c:v>13836</c:v>
                </c:pt>
                <c:pt idx="11">
                  <c:v>13566</c:v>
                </c:pt>
                <c:pt idx="12">
                  <c:v>14094</c:v>
                </c:pt>
                <c:pt idx="13">
                  <c:v>13373</c:v>
                </c:pt>
                <c:pt idx="14">
                  <c:v>13521</c:v>
                </c:pt>
                <c:pt idx="15">
                  <c:v>13265</c:v>
                </c:pt>
                <c:pt idx="16">
                  <c:v>13486</c:v>
                </c:pt>
                <c:pt idx="17">
                  <c:v>13072</c:v>
                </c:pt>
                <c:pt idx="18">
                  <c:v>13235</c:v>
                </c:pt>
                <c:pt idx="19">
                  <c:v>12664</c:v>
                </c:pt>
                <c:pt idx="20">
                  <c:v>12645</c:v>
                </c:pt>
                <c:pt idx="21">
                  <c:v>12721</c:v>
                </c:pt>
                <c:pt idx="22">
                  <c:v>12823</c:v>
                </c:pt>
                <c:pt idx="23">
                  <c:v>12230</c:v>
                </c:pt>
                <c:pt idx="24">
                  <c:v>12364</c:v>
                </c:pt>
                <c:pt idx="25">
                  <c:v>11898</c:v>
                </c:pt>
                <c:pt idx="26">
                  <c:v>12123</c:v>
                </c:pt>
                <c:pt idx="27">
                  <c:v>12306</c:v>
                </c:pt>
                <c:pt idx="28">
                  <c:v>11886</c:v>
                </c:pt>
                <c:pt idx="29">
                  <c:v>11508</c:v>
                </c:pt>
                <c:pt idx="30">
                  <c:v>11676</c:v>
                </c:pt>
                <c:pt idx="31">
                  <c:v>11903</c:v>
                </c:pt>
                <c:pt idx="32">
                  <c:v>12125</c:v>
                </c:pt>
                <c:pt idx="33">
                  <c:v>12002</c:v>
                </c:pt>
                <c:pt idx="34">
                  <c:v>12259</c:v>
                </c:pt>
                <c:pt idx="35">
                  <c:v>12333</c:v>
                </c:pt>
                <c:pt idx="36">
                  <c:v>12697</c:v>
                </c:pt>
                <c:pt idx="37">
                  <c:v>12930</c:v>
                </c:pt>
                <c:pt idx="38">
                  <c:v>12831</c:v>
                </c:pt>
                <c:pt idx="39">
                  <c:v>14652</c:v>
                </c:pt>
                <c:pt idx="40">
                  <c:v>13985</c:v>
                </c:pt>
                <c:pt idx="41">
                  <c:v>14039</c:v>
                </c:pt>
                <c:pt idx="42">
                  <c:v>14341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682-44A0-9F25-78E34FCF36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46"/>
        <c:axId val="125870512"/>
        <c:axId val="124051504"/>
      </c:barChart>
      <c:catAx>
        <c:axId val="1258705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4051504"/>
        <c:crosses val="autoZero"/>
        <c:auto val="1"/>
        <c:lblAlgn val="ctr"/>
        <c:lblOffset val="100"/>
        <c:noMultiLvlLbl val="0"/>
      </c:catAx>
      <c:valAx>
        <c:axId val="1240515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2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 sz="2000">
                    <a:solidFill>
                      <a:sysClr val="windowText" lastClr="000000"/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Total count</a:t>
                </a:r>
              </a:p>
            </c:rich>
          </c:tx>
          <c:layout>
            <c:manualLayout>
              <c:xMode val="edge"/>
              <c:yMode val="edge"/>
              <c:x val="4.4600862351627968E-2"/>
              <c:y val="0.4417735966562852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2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25870512"/>
        <c:crosses val="autoZero"/>
        <c:crossBetween val="between"/>
      </c:valAx>
      <c:spPr>
        <a:solidFill>
          <a:schemeClr val="bg1">
            <a:lumMod val="95000"/>
          </a:schemeClr>
        </a:solidFill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3641838203160821"/>
          <c:y val="0.10814398446585786"/>
          <c:w val="0.25883758838763754"/>
          <c:h val="3.682164306344148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paperSize="9" orientation="landscape" horizontalDpi="300" verticalDpi="300"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476250</xdr:colOff>
      <xdr:row>7</xdr:row>
      <xdr:rowOff>80961</xdr:rowOff>
    </xdr:from>
    <xdr:to>
      <xdr:col>28</xdr:col>
      <xdr:colOff>232019</xdr:colOff>
      <xdr:row>38</xdr:row>
      <xdr:rowOff>66675</xdr:rowOff>
    </xdr:to>
    <xdr:graphicFrame macro="">
      <xdr:nvGraphicFramePr>
        <xdr:cNvPr id="2" name="Chart 1" hidden="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598852</xdr:colOff>
      <xdr:row>8</xdr:row>
      <xdr:rowOff>71875</xdr:rowOff>
    </xdr:from>
    <xdr:to>
      <xdr:col>35</xdr:col>
      <xdr:colOff>345244</xdr:colOff>
      <xdr:row>49</xdr:row>
      <xdr:rowOff>152400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30480</xdr:colOff>
          <xdr:row>4</xdr:row>
          <xdr:rowOff>45720</xdr:rowOff>
        </xdr:from>
        <xdr:to>
          <xdr:col>3</xdr:col>
          <xdr:colOff>594360</xdr:colOff>
          <xdr:row>4</xdr:row>
          <xdr:rowOff>320040</xdr:rowOff>
        </xdr:to>
        <xdr:sp macro="" textlink="">
          <xdr:nvSpPr>
            <xdr:cNvPr id="2049" name="ComboBox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3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0.00321</cdr:x>
      <cdr:y>0</cdr:y>
    </cdr:from>
    <cdr:to>
      <cdr:x>0.05989</cdr:x>
      <cdr:y>0.05905</cdr:y>
    </cdr:to>
    <cdr:pic>
      <cdr:nvPicPr>
        <cdr:cNvPr id="2" name="Picture 1">
          <a:extLst xmlns:a="http://schemas.openxmlformats.org/drawingml/2006/main">
            <a:ext uri="{FF2B5EF4-FFF2-40B4-BE49-F238E27FC236}">
              <a16:creationId xmlns:a16="http://schemas.microsoft.com/office/drawing/2014/main" id="{CE4B2895-9354-4F93-8CC5-D68401235180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51335" y="0"/>
          <a:ext cx="906440" cy="361179"/>
        </a:xfrm>
        <a:prstGeom xmlns:a="http://schemas.openxmlformats.org/drawingml/2006/main" prst="rect">
          <a:avLst/>
        </a:prstGeom>
      </cdr:spPr>
    </cdr:pic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www.lancashire.gov.uk/media/906541/births_and_deaths_upload_LI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ront sheet"/>
      <sheetName val="Charts"/>
      <sheetName val="Rates"/>
      <sheetName val="RAW"/>
      <sheetName val="Lookup"/>
      <sheetName val="Deaths (rates)"/>
    </sheetNames>
    <sheetDataSet>
      <sheetData sheetId="0"/>
      <sheetData sheetId="1"/>
      <sheetData sheetId="2">
        <row r="33">
          <cell r="B33" t="str">
            <v>ENGLAND</v>
          </cell>
        </row>
        <row r="34">
          <cell r="B34" t="str">
            <v>NORTH WEST</v>
          </cell>
        </row>
        <row r="35">
          <cell r="B35" t="str">
            <v>Blackburn with Darwen</v>
          </cell>
        </row>
        <row r="36">
          <cell r="B36" t="str">
            <v>Blackpool</v>
          </cell>
        </row>
        <row r="37">
          <cell r="B37" t="str">
            <v>Lancashire-12</v>
          </cell>
        </row>
        <row r="38">
          <cell r="B38" t="str">
            <v>Burnley</v>
          </cell>
        </row>
        <row r="39">
          <cell r="B39" t="str">
            <v>Chorley</v>
          </cell>
        </row>
        <row r="40">
          <cell r="B40" t="str">
            <v>Fylde</v>
          </cell>
        </row>
        <row r="41">
          <cell r="B41" t="str">
            <v>Hyndburn</v>
          </cell>
        </row>
        <row r="42">
          <cell r="B42" t="str">
            <v>Lancaster</v>
          </cell>
        </row>
        <row r="43">
          <cell r="B43" t="str">
            <v>Pendle</v>
          </cell>
        </row>
        <row r="44">
          <cell r="B44" t="str">
            <v>Preston</v>
          </cell>
        </row>
        <row r="45">
          <cell r="B45" t="str">
            <v>Ribble Valley</v>
          </cell>
        </row>
        <row r="46">
          <cell r="B46" t="str">
            <v>Rossendale</v>
          </cell>
        </row>
        <row r="47">
          <cell r="B47" t="str">
            <v>South Ribble</v>
          </cell>
        </row>
        <row r="48">
          <cell r="B48" t="str">
            <v>West Lancashire</v>
          </cell>
        </row>
        <row r="49">
          <cell r="B49" t="str">
            <v>Wyre</v>
          </cell>
        </row>
      </sheetData>
      <sheetData sheetId="3"/>
      <sheetData sheetId="4">
        <row r="2">
          <cell r="B2" t="str">
            <v>Lancashire-12</v>
          </cell>
        </row>
        <row r="3">
          <cell r="B3" t="str">
            <v>Lancashire-14</v>
          </cell>
        </row>
        <row r="4">
          <cell r="B4" t="str">
            <v>Blackburn with Darwen</v>
          </cell>
        </row>
        <row r="5">
          <cell r="B5" t="str">
            <v>Blackpool</v>
          </cell>
        </row>
        <row r="6">
          <cell r="B6" t="str">
            <v>Burnley</v>
          </cell>
        </row>
        <row r="7">
          <cell r="B7" t="str">
            <v>Chorley</v>
          </cell>
        </row>
        <row r="8">
          <cell r="B8" t="str">
            <v>Fylde</v>
          </cell>
        </row>
        <row r="9">
          <cell r="B9" t="str">
            <v>Hyndburn</v>
          </cell>
        </row>
        <row r="10">
          <cell r="B10" t="str">
            <v>Lancaster</v>
          </cell>
        </row>
        <row r="11">
          <cell r="B11" t="str">
            <v>Pendle</v>
          </cell>
        </row>
        <row r="12">
          <cell r="B12" t="str">
            <v>Preston</v>
          </cell>
        </row>
        <row r="13">
          <cell r="B13" t="str">
            <v>Ribble Valley</v>
          </cell>
        </row>
        <row r="14">
          <cell r="B14" t="str">
            <v>Rossendale</v>
          </cell>
        </row>
        <row r="15">
          <cell r="B15" t="str">
            <v>South Ribble</v>
          </cell>
        </row>
        <row r="16">
          <cell r="B16" t="str">
            <v>West Lancashire</v>
          </cell>
        </row>
        <row r="17">
          <cell r="B17" t="str">
            <v>Wyre</v>
          </cell>
        </row>
      </sheetData>
      <sheetData sheetId="5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/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0000000}" name="Table14" displayName="Table14" ref="B5:O22" totalsRowShown="0" headerRowDxfId="23" dataDxfId="21" headerRowBorderDxfId="22" tableBorderDxfId="20" totalsRowBorderDxfId="19">
  <sortState xmlns:xlrd2="http://schemas.microsoft.com/office/spreadsheetml/2017/richdata2" ref="B6:O22">
    <sortCondition ref="B5:B22"/>
  </sortState>
  <tableColumns count="14">
    <tableColumn id="1" xr3:uid="{00000000-0010-0000-0000-000001000000}" name="Area of usual residence" dataDxfId="18"/>
    <tableColumn id="2" xr3:uid="{00000000-0010-0000-0000-000002000000}" name="Area" dataDxfId="17"/>
    <tableColumn id="3" xr3:uid="{00000000-0010-0000-0000-000003000000}" name="2014" dataDxfId="4" dataCellStyle="Normal 6"/>
    <tableColumn id="5" xr3:uid="{00000000-0010-0000-0000-000005000000}" name="2015" dataDxfId="16" dataCellStyle="Normal 6"/>
    <tableColumn id="6" xr3:uid="{00000000-0010-0000-0000-000006000000}" name="2016" dataDxfId="15"/>
    <tableColumn id="7" xr3:uid="{00000000-0010-0000-0000-000007000000}" name="2017" dataDxfId="14"/>
    <tableColumn id="8" xr3:uid="{00000000-0010-0000-0000-000008000000}" name="2018" dataDxfId="13"/>
    <tableColumn id="11" xr3:uid="{00000000-0010-0000-0000-00000B000000}" name="2019" dataDxfId="12"/>
    <tableColumn id="10" xr3:uid="{00000000-0010-0000-0000-00000A000000}" name="2020" dataDxfId="11"/>
    <tableColumn id="12" xr3:uid="{717B851C-EDA6-494B-9BC4-0B4A51007713}" name="2021" dataDxfId="10"/>
    <tableColumn id="14" xr3:uid="{C80506B8-3536-4E2E-9B67-9BFC31CA391D}" name="2022" dataDxfId="9"/>
    <tableColumn id="16" xr3:uid="{0ECAC7D1-7F17-40E8-9FF5-D3D21D8A5196}" name="2023" dataDxfId="3"/>
    <tableColumn id="13" xr3:uid="{44DE9CCE-ADAD-40DA-903C-1BE505FECD11}" name="% change from 2014" dataDxfId="8" dataCellStyle="Percent">
      <calculatedColumnFormula>SUM(Table14[[#This Row],[2023]]/Table14[[#This Row],[2014]])-1</calculatedColumnFormula>
    </tableColumn>
    <tableColumn id="9" xr3:uid="{00000000-0010-0000-0000-000009000000}" name="Trend" dataDxfId="7"/>
  </tableColumns>
  <tableStyleInfo name="TableStyleLight1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1000000}" name="AreaList" displayName="AreaList" ref="E1:E17" totalsRowShown="0" dataDxfId="6" dataCellStyle="Normal 2">
  <autoFilter ref="E1:E17" xr:uid="{00000000-0009-0000-0100-000006000000}"/>
  <tableColumns count="1">
    <tableColumn id="1" xr3:uid="{00000000-0010-0000-0100-000001000000}" name="Area" dataDxfId="5" dataCellStyle="Normal 2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ons.gov.uk/peoplepopulationandcommunity/birthsdeathsandmarriages/livebirths/datasets/birthsinenglandandwalesbirthregistrations" TargetMode="External"/><Relationship Id="rId1" Type="http://schemas.openxmlformats.org/officeDocument/2006/relationships/hyperlink" Target="https://www.ons.gov.uk/peoplepopulationandcommunity/birthsdeathsandmarriages/deaths/datasets/deathsregisteredinenglandandwalesseriesdrreferencetables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s://www.lancashire.gov.uk/lancashire-insight/health-and-care/health/mortality/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hyperlink" Target="https://www.ons.gov.uk/peoplepopulationandcommunity/birthsdeathsandmarriages/livebirths/datasets/birthsinenglandandwalesbirthregistrations" TargetMode="External"/><Relationship Id="rId1" Type="http://schemas.openxmlformats.org/officeDocument/2006/relationships/hyperlink" Target="https://www.ons.gov.uk/peoplepopulationandcommunity/birthsdeathsandmarriages/deaths/datasets/deathsregisteredinenglandandwalesseriesdrreferencetables" TargetMode="External"/><Relationship Id="rId6" Type="http://schemas.openxmlformats.org/officeDocument/2006/relationships/image" Target="../media/image1.emf"/><Relationship Id="rId5" Type="http://schemas.openxmlformats.org/officeDocument/2006/relationships/control" Target="../activeX/activeX1.xml"/><Relationship Id="rId4" Type="http://schemas.openxmlformats.org/officeDocument/2006/relationships/vmlDrawing" Target="../drawings/vmlDrawing1.v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/>
  <dimension ref="A1:G31"/>
  <sheetViews>
    <sheetView tabSelected="1" workbookViewId="0">
      <selection activeCell="C34" sqref="C34"/>
    </sheetView>
  </sheetViews>
  <sheetFormatPr defaultColWidth="9.109375" defaultRowHeight="14.4" x14ac:dyDescent="0.3"/>
  <cols>
    <col min="1" max="3" width="9.109375" customWidth="1"/>
    <col min="4" max="4" width="11.5546875" customWidth="1"/>
    <col min="5" max="5" width="12.109375" customWidth="1"/>
    <col min="6" max="6" width="11.33203125" customWidth="1"/>
    <col min="7" max="7" width="81.5546875" customWidth="1"/>
    <col min="8" max="8" width="9.109375" customWidth="1"/>
  </cols>
  <sheetData>
    <row r="1" spans="1:7" ht="15" customHeight="1" x14ac:dyDescent="0.3">
      <c r="A1" s="75" t="s">
        <v>78</v>
      </c>
      <c r="B1" s="71"/>
      <c r="C1" s="71"/>
      <c r="D1" s="71"/>
      <c r="E1" s="71"/>
      <c r="F1" s="71"/>
      <c r="G1" s="72"/>
    </row>
    <row r="2" spans="1:7" ht="15" customHeight="1" x14ac:dyDescent="0.3">
      <c r="A2" s="76"/>
      <c r="B2" s="73"/>
      <c r="C2" s="73"/>
      <c r="D2" s="73"/>
      <c r="E2" s="73"/>
      <c r="F2" s="73"/>
      <c r="G2" s="74"/>
    </row>
    <row r="3" spans="1:7" ht="15" customHeight="1" x14ac:dyDescent="0.3">
      <c r="A3" s="78" t="s">
        <v>62</v>
      </c>
      <c r="B3" s="73"/>
      <c r="C3" s="73"/>
      <c r="D3" s="73"/>
      <c r="E3" s="73"/>
      <c r="F3" s="73"/>
      <c r="G3" s="74"/>
    </row>
    <row r="4" spans="1:7" ht="15" customHeight="1" x14ac:dyDescent="0.3">
      <c r="A4" s="107"/>
      <c r="B4" s="167"/>
      <c r="C4" s="167"/>
      <c r="D4" s="167"/>
      <c r="E4" s="167"/>
      <c r="F4" s="167"/>
      <c r="G4" s="168"/>
    </row>
    <row r="5" spans="1:7" ht="15" customHeight="1" x14ac:dyDescent="0.3">
      <c r="A5" s="107" t="s">
        <v>63</v>
      </c>
      <c r="B5" s="167"/>
      <c r="C5" s="167"/>
      <c r="D5" s="167"/>
      <c r="E5" s="167"/>
      <c r="F5" s="167"/>
      <c r="G5" s="168"/>
    </row>
    <row r="6" spans="1:7" ht="15" customHeight="1" x14ac:dyDescent="0.3">
      <c r="A6" s="107" t="s">
        <v>79</v>
      </c>
      <c r="B6" s="167"/>
      <c r="C6" s="167"/>
      <c r="D6" s="167"/>
      <c r="E6" s="167"/>
      <c r="F6" s="167"/>
      <c r="G6" s="168"/>
    </row>
    <row r="7" spans="1:7" ht="15" customHeight="1" x14ac:dyDescent="0.3">
      <c r="A7" s="108"/>
      <c r="B7" s="167"/>
      <c r="C7" s="167"/>
      <c r="D7" s="167"/>
      <c r="E7" s="167"/>
      <c r="F7" s="167"/>
      <c r="G7" s="168"/>
    </row>
    <row r="8" spans="1:7" ht="15" customHeight="1" x14ac:dyDescent="0.3">
      <c r="A8" s="171" t="s">
        <v>24</v>
      </c>
      <c r="B8" s="172"/>
      <c r="C8" s="172"/>
      <c r="D8" s="172"/>
      <c r="E8" s="172"/>
      <c r="F8" s="172"/>
      <c r="G8" s="173"/>
    </row>
    <row r="9" spans="1:7" ht="14.4" customHeight="1" x14ac:dyDescent="0.3">
      <c r="A9" s="171"/>
      <c r="B9" s="172"/>
      <c r="C9" s="172"/>
      <c r="D9" s="172"/>
      <c r="E9" s="172"/>
      <c r="F9" s="172"/>
      <c r="G9" s="173"/>
    </row>
    <row r="10" spans="1:7" ht="14.4" customHeight="1" x14ac:dyDescent="0.3">
      <c r="A10" s="171"/>
      <c r="B10" s="172"/>
      <c r="C10" s="172"/>
      <c r="D10" s="172"/>
      <c r="E10" s="172"/>
      <c r="F10" s="172"/>
      <c r="G10" s="173"/>
    </row>
    <row r="11" spans="1:7" ht="15" customHeight="1" x14ac:dyDescent="0.3">
      <c r="A11" s="171" t="s">
        <v>71</v>
      </c>
      <c r="B11" s="172"/>
      <c r="C11" s="172"/>
      <c r="D11" s="172"/>
      <c r="E11" s="172"/>
      <c r="F11" s="172"/>
      <c r="G11" s="173"/>
    </row>
    <row r="12" spans="1:7" ht="14.4" customHeight="1" x14ac:dyDescent="0.3">
      <c r="A12" s="171"/>
      <c r="B12" s="172"/>
      <c r="C12" s="172"/>
      <c r="D12" s="172"/>
      <c r="E12" s="172"/>
      <c r="F12" s="172"/>
      <c r="G12" s="173"/>
    </row>
    <row r="13" spans="1:7" ht="14.4" customHeight="1" x14ac:dyDescent="0.3">
      <c r="A13" s="171"/>
      <c r="B13" s="172"/>
      <c r="C13" s="172"/>
      <c r="D13" s="172"/>
      <c r="E13" s="172"/>
      <c r="F13" s="172"/>
      <c r="G13" s="173"/>
    </row>
    <row r="14" spans="1:7" ht="5.4" customHeight="1" x14ac:dyDescent="0.3">
      <c r="A14" s="171"/>
      <c r="B14" s="172"/>
      <c r="C14" s="172"/>
      <c r="D14" s="172"/>
      <c r="E14" s="172"/>
      <c r="F14" s="172"/>
      <c r="G14" s="173"/>
    </row>
    <row r="15" spans="1:7" ht="12.6" customHeight="1" x14ac:dyDescent="0.3">
      <c r="A15" s="171"/>
      <c r="B15" s="172"/>
      <c r="C15" s="172"/>
      <c r="D15" s="172"/>
      <c r="E15" s="172"/>
      <c r="F15" s="172"/>
      <c r="G15" s="173"/>
    </row>
    <row r="16" spans="1:7" hidden="1" x14ac:dyDescent="0.3">
      <c r="A16" s="171"/>
      <c r="B16" s="172"/>
      <c r="C16" s="172"/>
      <c r="D16" s="172"/>
      <c r="E16" s="172"/>
      <c r="F16" s="172"/>
      <c r="G16" s="173"/>
    </row>
    <row r="17" spans="1:7" ht="14.4" customHeight="1" x14ac:dyDescent="0.3">
      <c r="A17" s="174" t="s">
        <v>82</v>
      </c>
      <c r="B17" s="175"/>
      <c r="C17" s="175"/>
      <c r="D17" s="175"/>
      <c r="E17" s="175"/>
      <c r="F17" s="175"/>
      <c r="G17" s="176"/>
    </row>
    <row r="18" spans="1:7" s="133" customFormat="1" ht="14.4" customHeight="1" x14ac:dyDescent="0.3">
      <c r="A18" s="174"/>
      <c r="B18" s="175"/>
      <c r="C18" s="175"/>
      <c r="D18" s="175"/>
      <c r="E18" s="175"/>
      <c r="F18" s="175"/>
      <c r="G18" s="176"/>
    </row>
    <row r="19" spans="1:7" ht="14.4" customHeight="1" x14ac:dyDescent="0.3">
      <c r="A19" s="174"/>
      <c r="B19" s="175"/>
      <c r="C19" s="175"/>
      <c r="D19" s="175"/>
      <c r="E19" s="175"/>
      <c r="F19" s="175"/>
      <c r="G19" s="176"/>
    </row>
    <row r="20" spans="1:7" ht="6" customHeight="1" x14ac:dyDescent="0.3">
      <c r="A20" s="174"/>
      <c r="B20" s="175"/>
      <c r="C20" s="175"/>
      <c r="D20" s="175"/>
      <c r="E20" s="175"/>
      <c r="F20" s="175"/>
      <c r="G20" s="176"/>
    </row>
    <row r="21" spans="1:7" hidden="1" x14ac:dyDescent="0.3">
      <c r="A21" s="174"/>
      <c r="B21" s="175"/>
      <c r="C21" s="175"/>
      <c r="D21" s="175"/>
      <c r="E21" s="175"/>
      <c r="F21" s="175"/>
      <c r="G21" s="176"/>
    </row>
    <row r="22" spans="1:7" ht="15.6" x14ac:dyDescent="0.3">
      <c r="A22" s="33"/>
      <c r="B22" s="34"/>
      <c r="C22" s="34"/>
      <c r="D22" s="34"/>
      <c r="E22" s="34"/>
      <c r="F22" s="34"/>
      <c r="G22" s="40"/>
    </row>
    <row r="23" spans="1:7" ht="15.6" x14ac:dyDescent="0.3">
      <c r="A23" s="132" t="s">
        <v>80</v>
      </c>
      <c r="B23" s="36"/>
      <c r="C23" s="34"/>
      <c r="D23" s="34"/>
      <c r="E23" s="34"/>
      <c r="F23" s="34"/>
      <c r="G23" s="40"/>
    </row>
    <row r="24" spans="1:7" ht="15.6" x14ac:dyDescent="0.3">
      <c r="A24" s="132"/>
      <c r="B24" s="36"/>
      <c r="C24" s="34"/>
      <c r="D24" s="34"/>
      <c r="E24" s="34"/>
      <c r="F24" s="34"/>
      <c r="G24" s="40"/>
    </row>
    <row r="25" spans="1:7" ht="15.6" x14ac:dyDescent="0.3">
      <c r="A25" s="35" t="s">
        <v>48</v>
      </c>
      <c r="B25" s="36"/>
      <c r="C25" s="34"/>
      <c r="D25" s="34"/>
      <c r="E25" s="34"/>
      <c r="F25" s="34"/>
      <c r="G25" s="40"/>
    </row>
    <row r="26" spans="1:7" ht="16.2" thickBot="1" x14ac:dyDescent="0.35">
      <c r="A26" s="37" t="s">
        <v>49</v>
      </c>
      <c r="B26" s="38"/>
      <c r="C26" s="39"/>
      <c r="D26" s="39"/>
      <c r="E26" s="39"/>
      <c r="F26" s="39"/>
      <c r="G26" s="169"/>
    </row>
    <row r="31" spans="1:7" x14ac:dyDescent="0.3">
      <c r="C31" s="163"/>
    </row>
  </sheetData>
  <mergeCells count="3">
    <mergeCell ref="A8:G10"/>
    <mergeCell ref="A11:G16"/>
    <mergeCell ref="A17:G21"/>
  </mergeCells>
  <hyperlinks>
    <hyperlink ref="A25" r:id="rId1" xr:uid="{00000000-0004-0000-0000-000000000000}"/>
    <hyperlink ref="A26" r:id="rId2" xr:uid="{00000000-0004-0000-0000-000001000000}"/>
    <hyperlink ref="A5" location="'Births (rates)'!A1" display="Births (rates)" xr:uid="{00000000-0004-0000-0000-000003000000}"/>
    <hyperlink ref="A6" location="'Deaths (counts)'!A1" display="Deaths (counts)" xr:uid="{00000000-0004-0000-0000-000004000000}"/>
  </hyperlinks>
  <pageMargins left="0.7" right="0.7" top="0.75" bottom="0.75" header="0.3" footer="0.3"/>
  <pageSetup paperSize="9"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5"/>
  <dimension ref="A1:AN35"/>
  <sheetViews>
    <sheetView zoomScale="94" zoomScaleNormal="94" workbookViewId="0">
      <selection activeCell="C31" sqref="C31"/>
    </sheetView>
  </sheetViews>
  <sheetFormatPr defaultColWidth="9.109375" defaultRowHeight="14.4" x14ac:dyDescent="0.3"/>
  <cols>
    <col min="1" max="1" width="14.109375" customWidth="1"/>
    <col min="2" max="2" width="22.109375" customWidth="1"/>
    <col min="3" max="3" width="9.5546875" customWidth="1"/>
    <col min="4" max="4" width="10.88671875" customWidth="1"/>
    <col min="5" max="6" width="9.5546875" customWidth="1"/>
    <col min="7" max="7" width="11.44140625" customWidth="1"/>
    <col min="8" max="12" width="11" customWidth="1"/>
    <col min="13" max="13" width="15.109375" customWidth="1"/>
    <col min="14" max="14" width="9.109375" customWidth="1"/>
    <col min="15" max="15" width="10.44140625" customWidth="1"/>
    <col min="16" max="17" width="9.109375" customWidth="1"/>
    <col min="18" max="23" width="11.109375" customWidth="1"/>
    <col min="24" max="24" width="10.33203125" customWidth="1"/>
    <col min="25" max="27" width="9.109375" customWidth="1"/>
    <col min="28" max="28" width="9.33203125" customWidth="1"/>
    <col min="29" max="29" width="8.21875" customWidth="1"/>
    <col min="30" max="34" width="9.109375" customWidth="1"/>
    <col min="35" max="35" width="11.44140625" customWidth="1"/>
    <col min="36" max="36" width="22.109375" customWidth="1"/>
    <col min="37" max="37" width="16.33203125" customWidth="1"/>
  </cols>
  <sheetData>
    <row r="1" spans="1:40" ht="17.399999999999999" x14ac:dyDescent="0.3">
      <c r="A1" s="87" t="s">
        <v>65</v>
      </c>
    </row>
    <row r="2" spans="1:40" ht="15.6" x14ac:dyDescent="0.3">
      <c r="L2" s="155"/>
      <c r="P2" s="155"/>
      <c r="AK2" s="89"/>
    </row>
    <row r="3" spans="1:40" s="14" customFormat="1" x14ac:dyDescent="0.3">
      <c r="A3" s="13"/>
      <c r="L3" s="156"/>
      <c r="P3" s="155"/>
      <c r="Y3" s="156"/>
      <c r="AB3" s="15"/>
    </row>
    <row r="4" spans="1:40" s="14" customFormat="1" ht="15" customHeight="1" thickBot="1" x14ac:dyDescent="0.35">
      <c r="A4" s="178" t="s">
        <v>40</v>
      </c>
      <c r="B4" s="179"/>
      <c r="C4" s="187" t="s">
        <v>45</v>
      </c>
      <c r="D4" s="188"/>
      <c r="E4" s="188"/>
      <c r="F4" s="188"/>
      <c r="G4" s="188"/>
      <c r="H4" s="188"/>
      <c r="I4" s="188"/>
      <c r="J4" s="188"/>
      <c r="K4" s="188"/>
      <c r="L4" s="188"/>
      <c r="M4" s="188"/>
      <c r="N4" s="181" t="s">
        <v>46</v>
      </c>
      <c r="O4" s="182"/>
      <c r="P4" s="182"/>
      <c r="Q4" s="182"/>
      <c r="R4" s="182"/>
      <c r="S4" s="182"/>
      <c r="T4" s="182"/>
      <c r="U4" s="182"/>
      <c r="V4" s="182"/>
      <c r="W4" s="182"/>
      <c r="X4" s="183"/>
      <c r="Y4" s="184" t="s">
        <v>66</v>
      </c>
      <c r="Z4" s="185"/>
      <c r="AA4" s="185"/>
      <c r="AB4" s="185"/>
      <c r="AC4" s="185"/>
      <c r="AD4" s="185"/>
      <c r="AE4" s="186"/>
      <c r="AF4" s="186"/>
      <c r="AG4" s="186"/>
      <c r="AH4" s="186"/>
      <c r="AI4" s="185"/>
    </row>
    <row r="5" spans="1:40" s="14" customFormat="1" ht="15.6" x14ac:dyDescent="0.3">
      <c r="A5" s="178"/>
      <c r="B5" s="180"/>
      <c r="C5" s="99">
        <v>2014</v>
      </c>
      <c r="D5" s="100">
        <v>2015</v>
      </c>
      <c r="E5" s="100">
        <v>2016</v>
      </c>
      <c r="F5" s="100">
        <v>2017</v>
      </c>
      <c r="G5" s="101">
        <v>2018</v>
      </c>
      <c r="H5" s="100">
        <v>2019</v>
      </c>
      <c r="I5" s="117">
        <v>2020</v>
      </c>
      <c r="J5" s="117">
        <v>2021</v>
      </c>
      <c r="K5" s="117">
        <v>2022</v>
      </c>
      <c r="L5" s="117">
        <v>2023</v>
      </c>
      <c r="M5" s="102" t="s">
        <v>54</v>
      </c>
      <c r="N5" s="113">
        <v>2014</v>
      </c>
      <c r="O5" s="113">
        <v>2015</v>
      </c>
      <c r="P5" s="113">
        <v>2016</v>
      </c>
      <c r="Q5" s="113">
        <v>2017</v>
      </c>
      <c r="R5" s="114">
        <v>2018</v>
      </c>
      <c r="S5" s="114">
        <v>2019</v>
      </c>
      <c r="T5" s="114">
        <v>2020</v>
      </c>
      <c r="U5" s="114">
        <v>2021</v>
      </c>
      <c r="V5" s="114">
        <v>2022</v>
      </c>
      <c r="W5" s="114">
        <v>2023</v>
      </c>
      <c r="X5" s="114" t="s">
        <v>41</v>
      </c>
      <c r="Y5" s="115">
        <v>2014</v>
      </c>
      <c r="Z5" s="116">
        <v>2015</v>
      </c>
      <c r="AA5" s="116">
        <v>2016</v>
      </c>
      <c r="AB5" s="116">
        <v>2017</v>
      </c>
      <c r="AC5" s="116">
        <v>2018</v>
      </c>
      <c r="AD5" s="116">
        <v>2019</v>
      </c>
      <c r="AE5" s="118">
        <v>2020</v>
      </c>
      <c r="AF5" s="118">
        <v>2021</v>
      </c>
      <c r="AG5" s="118">
        <v>2022</v>
      </c>
      <c r="AH5" s="118">
        <v>2023</v>
      </c>
      <c r="AI5" s="116" t="s">
        <v>41</v>
      </c>
      <c r="AL5" s="18"/>
      <c r="AM5" s="18"/>
      <c r="AN5" s="18"/>
    </row>
    <row r="6" spans="1:40" s="14" customFormat="1" ht="15.6" x14ac:dyDescent="0.3">
      <c r="A6" s="130" t="s">
        <v>39</v>
      </c>
      <c r="B6" s="94" t="s">
        <v>47</v>
      </c>
      <c r="C6" s="103">
        <v>661499</v>
      </c>
      <c r="D6" s="104">
        <v>664399</v>
      </c>
      <c r="E6" s="104">
        <v>663157</v>
      </c>
      <c r="F6" s="104">
        <v>646794</v>
      </c>
      <c r="G6" s="104">
        <v>625651</v>
      </c>
      <c r="H6" s="106">
        <v>610505</v>
      </c>
      <c r="I6" s="106">
        <v>585195</v>
      </c>
      <c r="J6" s="106">
        <v>595948</v>
      </c>
      <c r="K6" s="129">
        <v>577046</v>
      </c>
      <c r="L6" s="129">
        <v>563561</v>
      </c>
      <c r="M6" s="105"/>
      <c r="N6" s="91">
        <v>61.5</v>
      </c>
      <c r="O6" s="91">
        <v>61.6</v>
      </c>
      <c r="P6" s="91">
        <v>61.2</v>
      </c>
      <c r="Q6" s="122">
        <v>59.7</v>
      </c>
      <c r="R6" s="123">
        <v>57.6</v>
      </c>
      <c r="S6" s="124">
        <v>55.9</v>
      </c>
      <c r="T6" s="124">
        <v>53.5</v>
      </c>
      <c r="U6" s="124">
        <v>54.2</v>
      </c>
      <c r="V6" s="164">
        <v>51.9</v>
      </c>
      <c r="W6" s="164">
        <v>49.9</v>
      </c>
      <c r="X6" s="92" t="str">
        <f t="shared" ref="X6:X22" si="0">IF(W6&gt;N6,"p",IF(W6&lt;N6,"q","n"))</f>
        <v>q</v>
      </c>
      <c r="Y6" s="95">
        <v>1.8</v>
      </c>
      <c r="Z6" s="96">
        <v>1.79</v>
      </c>
      <c r="AA6" s="96">
        <v>1.77</v>
      </c>
      <c r="AB6" s="96">
        <v>1.71</v>
      </c>
      <c r="AC6" s="96">
        <v>1.64</v>
      </c>
      <c r="AD6" s="97">
        <v>1.59</v>
      </c>
      <c r="AE6" s="121">
        <v>1.53</v>
      </c>
      <c r="AF6" s="121">
        <v>1.55</v>
      </c>
      <c r="AG6" s="121">
        <v>1.49</v>
      </c>
      <c r="AH6" s="121">
        <v>1.44</v>
      </c>
      <c r="AI6" s="131" t="str">
        <f t="shared" ref="AI6:AI22" si="1">IF(Y6&gt;AH6,"q",IF(Y6&lt;AH6,"p","n"))</f>
        <v>q</v>
      </c>
      <c r="AJ6" s="94" t="s">
        <v>47</v>
      </c>
      <c r="AL6" s="18"/>
      <c r="AM6" s="27"/>
      <c r="AN6" s="27"/>
    </row>
    <row r="7" spans="1:40" s="14" customFormat="1" ht="15.6" x14ac:dyDescent="0.3">
      <c r="A7" s="130" t="s">
        <v>38</v>
      </c>
      <c r="B7" s="94" t="s">
        <v>58</v>
      </c>
      <c r="C7" s="103">
        <v>85609</v>
      </c>
      <c r="D7" s="104">
        <v>85838</v>
      </c>
      <c r="E7" s="104">
        <v>86069</v>
      </c>
      <c r="F7" s="104">
        <v>83822</v>
      </c>
      <c r="G7" s="104">
        <v>81195</v>
      </c>
      <c r="H7" s="106">
        <v>80020</v>
      </c>
      <c r="I7" s="106">
        <v>76329</v>
      </c>
      <c r="J7" s="106">
        <v>78127</v>
      </c>
      <c r="K7" s="129">
        <v>76399</v>
      </c>
      <c r="L7" s="129">
        <v>73741</v>
      </c>
      <c r="M7" s="105"/>
      <c r="N7" s="91">
        <v>62.2</v>
      </c>
      <c r="O7" s="91">
        <v>62.4</v>
      </c>
      <c r="P7" s="90">
        <v>62.6</v>
      </c>
      <c r="Q7" s="122">
        <v>60.9</v>
      </c>
      <c r="R7" s="123">
        <v>58.8</v>
      </c>
      <c r="S7" s="124">
        <v>57.5</v>
      </c>
      <c r="T7" s="124">
        <v>54.5</v>
      </c>
      <c r="U7" s="124">
        <v>55.1</v>
      </c>
      <c r="V7" s="164">
        <v>52.9</v>
      </c>
      <c r="W7" s="164">
        <v>50</v>
      </c>
      <c r="X7" s="92" t="str">
        <f t="shared" si="0"/>
        <v>q</v>
      </c>
      <c r="Y7" s="95">
        <v>1.85</v>
      </c>
      <c r="Z7" s="97">
        <v>1.84</v>
      </c>
      <c r="AA7" s="97">
        <v>1.82</v>
      </c>
      <c r="AB7" s="97">
        <v>1.76</v>
      </c>
      <c r="AC7" s="97">
        <v>1.69</v>
      </c>
      <c r="AD7" s="97">
        <v>1.65</v>
      </c>
      <c r="AE7" s="121">
        <v>1.57</v>
      </c>
      <c r="AF7" s="121">
        <v>1.59</v>
      </c>
      <c r="AG7" s="121">
        <v>1.53</v>
      </c>
      <c r="AH7" s="121">
        <v>1.46</v>
      </c>
      <c r="AI7" s="131" t="str">
        <f t="shared" si="1"/>
        <v>q</v>
      </c>
      <c r="AJ7" s="94" t="s">
        <v>58</v>
      </c>
      <c r="AL7" s="19"/>
      <c r="AM7" s="19"/>
      <c r="AN7" s="70"/>
    </row>
    <row r="8" spans="1:40" s="14" customFormat="1" ht="15.6" x14ac:dyDescent="0.3">
      <c r="A8" s="130" t="s">
        <v>43</v>
      </c>
      <c r="B8" s="94" t="s">
        <v>2</v>
      </c>
      <c r="C8" s="103">
        <v>2212</v>
      </c>
      <c r="D8" s="104">
        <v>2115</v>
      </c>
      <c r="E8" s="104">
        <v>2156</v>
      </c>
      <c r="F8" s="104">
        <v>2008</v>
      </c>
      <c r="G8" s="104">
        <v>2033</v>
      </c>
      <c r="H8" s="106">
        <v>1955</v>
      </c>
      <c r="I8" s="106">
        <v>1893</v>
      </c>
      <c r="J8" s="106">
        <v>1945</v>
      </c>
      <c r="K8" s="129">
        <v>1856</v>
      </c>
      <c r="L8" s="129">
        <v>1869</v>
      </c>
      <c r="M8" s="105"/>
      <c r="N8" s="91">
        <v>73.3</v>
      </c>
      <c r="O8" s="91">
        <v>70.099999999999994</v>
      </c>
      <c r="P8" s="90">
        <v>71.5</v>
      </c>
      <c r="Q8" s="122">
        <v>66.400000000000006</v>
      </c>
      <c r="R8" s="123">
        <v>67.3</v>
      </c>
      <c r="S8" s="123">
        <v>63.7</v>
      </c>
      <c r="T8" s="124">
        <v>61.3</v>
      </c>
      <c r="U8" s="124">
        <v>62.2</v>
      </c>
      <c r="V8" s="164">
        <v>59</v>
      </c>
      <c r="W8" s="164">
        <v>58.3</v>
      </c>
      <c r="X8" s="92" t="str">
        <f t="shared" si="0"/>
        <v>q</v>
      </c>
      <c r="Y8" s="98">
        <v>2.15</v>
      </c>
      <c r="Z8" s="97">
        <v>2.06</v>
      </c>
      <c r="AA8" s="97">
        <v>2.09</v>
      </c>
      <c r="AB8" s="97">
        <v>1.94</v>
      </c>
      <c r="AC8" s="97">
        <v>1.98</v>
      </c>
      <c r="AD8" s="97">
        <v>1.88</v>
      </c>
      <c r="AE8" s="121">
        <v>1.82</v>
      </c>
      <c r="AF8" s="121">
        <v>1.87</v>
      </c>
      <c r="AG8" s="121">
        <v>1.8</v>
      </c>
      <c r="AH8" s="121">
        <v>1.78</v>
      </c>
      <c r="AI8" s="131" t="str">
        <f t="shared" si="1"/>
        <v>q</v>
      </c>
      <c r="AJ8" s="94" t="s">
        <v>2</v>
      </c>
      <c r="AL8" s="19"/>
      <c r="AM8" s="28"/>
      <c r="AN8" s="17"/>
    </row>
    <row r="9" spans="1:40" s="14" customFormat="1" ht="15.6" x14ac:dyDescent="0.3">
      <c r="A9" s="130" t="s">
        <v>44</v>
      </c>
      <c r="B9" s="94" t="s">
        <v>3</v>
      </c>
      <c r="C9" s="103">
        <v>1819</v>
      </c>
      <c r="D9" s="104">
        <v>1665</v>
      </c>
      <c r="E9" s="104">
        <v>1700</v>
      </c>
      <c r="F9" s="104">
        <v>1643</v>
      </c>
      <c r="G9" s="104">
        <v>1617</v>
      </c>
      <c r="H9" s="106">
        <v>1570</v>
      </c>
      <c r="I9" s="106">
        <v>1480</v>
      </c>
      <c r="J9" s="106">
        <v>1423</v>
      </c>
      <c r="K9" s="129">
        <v>1499</v>
      </c>
      <c r="L9" s="129">
        <v>1402</v>
      </c>
      <c r="M9" s="105"/>
      <c r="N9" s="91">
        <v>70.2</v>
      </c>
      <c r="O9" s="91">
        <v>64.900000000000006</v>
      </c>
      <c r="P9" s="90">
        <v>66.900000000000006</v>
      </c>
      <c r="Q9" s="122">
        <v>65.099999999999994</v>
      </c>
      <c r="R9" s="123">
        <v>64.7</v>
      </c>
      <c r="S9" s="123">
        <v>62.6</v>
      </c>
      <c r="T9" s="124">
        <v>59.2</v>
      </c>
      <c r="U9" s="124">
        <v>57.2</v>
      </c>
      <c r="V9" s="164">
        <v>60.1</v>
      </c>
      <c r="W9" s="164">
        <v>55.4</v>
      </c>
      <c r="X9" s="92" t="str">
        <f t="shared" si="0"/>
        <v>q</v>
      </c>
      <c r="Y9" s="98">
        <v>2.08</v>
      </c>
      <c r="Z9" s="97">
        <v>1.91</v>
      </c>
      <c r="AA9" s="97">
        <v>1.96</v>
      </c>
      <c r="AB9" s="97">
        <v>1.88</v>
      </c>
      <c r="AC9" s="97">
        <v>1.85</v>
      </c>
      <c r="AD9" s="97">
        <v>1.79</v>
      </c>
      <c r="AE9" s="121">
        <v>1.7</v>
      </c>
      <c r="AF9" s="121">
        <v>1.65</v>
      </c>
      <c r="AG9" s="121">
        <v>1.75</v>
      </c>
      <c r="AH9" s="121">
        <v>1.64</v>
      </c>
      <c r="AI9" s="131" t="str">
        <f t="shared" si="1"/>
        <v>q</v>
      </c>
      <c r="AJ9" s="94" t="s">
        <v>3</v>
      </c>
      <c r="AL9" s="18"/>
      <c r="AM9" s="18"/>
      <c r="AN9" s="17"/>
    </row>
    <row r="10" spans="1:40" s="14" customFormat="1" ht="15.6" x14ac:dyDescent="0.3">
      <c r="A10" s="130" t="s">
        <v>25</v>
      </c>
      <c r="B10" s="94" t="s">
        <v>1</v>
      </c>
      <c r="C10" s="103">
        <v>13209</v>
      </c>
      <c r="D10" s="104">
        <v>13202</v>
      </c>
      <c r="E10" s="104">
        <v>13183</v>
      </c>
      <c r="F10" s="104">
        <v>12757</v>
      </c>
      <c r="G10" s="104">
        <v>12238</v>
      </c>
      <c r="H10" s="106">
        <v>12306</v>
      </c>
      <c r="I10" s="106">
        <v>11736</v>
      </c>
      <c r="J10" s="106">
        <v>12035</v>
      </c>
      <c r="K10" s="129">
        <v>11754</v>
      </c>
      <c r="L10" s="129">
        <v>11374</v>
      </c>
      <c r="M10" s="105"/>
      <c r="N10" s="91">
        <v>60.7</v>
      </c>
      <c r="O10" s="91">
        <v>61.2</v>
      </c>
      <c r="P10" s="91">
        <v>61.6</v>
      </c>
      <c r="Q10" s="122">
        <v>59.7</v>
      </c>
      <c r="R10" s="123">
        <v>57.2</v>
      </c>
      <c r="S10" s="124">
        <v>57.1</v>
      </c>
      <c r="T10" s="124">
        <v>53.8</v>
      </c>
      <c r="U10" s="124">
        <v>54.2</v>
      </c>
      <c r="V10" s="164">
        <v>52</v>
      </c>
      <c r="W10" s="164">
        <v>49.1</v>
      </c>
      <c r="X10" s="92" t="str">
        <f t="shared" si="0"/>
        <v>q</v>
      </c>
      <c r="Y10" s="95">
        <v>1.85</v>
      </c>
      <c r="Z10" s="97">
        <v>1.85</v>
      </c>
      <c r="AA10" s="97">
        <v>1.85</v>
      </c>
      <c r="AB10" s="97">
        <v>1.77</v>
      </c>
      <c r="AC10" s="97">
        <v>1.68</v>
      </c>
      <c r="AD10" s="97">
        <v>1.68</v>
      </c>
      <c r="AE10" s="121">
        <v>1.59</v>
      </c>
      <c r="AF10" s="121">
        <v>1.61</v>
      </c>
      <c r="AG10" s="121">
        <v>1.55</v>
      </c>
      <c r="AH10" s="121">
        <v>1.47</v>
      </c>
      <c r="AI10" s="131" t="str">
        <f t="shared" si="1"/>
        <v>q</v>
      </c>
      <c r="AJ10" s="94" t="s">
        <v>1</v>
      </c>
    </row>
    <row r="11" spans="1:40" s="14" customFormat="1" ht="15.6" x14ac:dyDescent="0.3">
      <c r="A11" s="130" t="s">
        <v>26</v>
      </c>
      <c r="B11" s="94" t="s">
        <v>4</v>
      </c>
      <c r="C11" s="103">
        <v>1122</v>
      </c>
      <c r="D11" s="104">
        <v>1197</v>
      </c>
      <c r="E11" s="106">
        <v>1207</v>
      </c>
      <c r="F11" s="106">
        <v>1196</v>
      </c>
      <c r="G11" s="106">
        <v>1082</v>
      </c>
      <c r="H11" s="106">
        <v>1165</v>
      </c>
      <c r="I11" s="106">
        <v>1084</v>
      </c>
      <c r="J11" s="106">
        <v>1053</v>
      </c>
      <c r="K11" s="129">
        <v>1070</v>
      </c>
      <c r="L11" s="129">
        <v>1041</v>
      </c>
      <c r="M11" s="105"/>
      <c r="N11" s="93">
        <v>66.2</v>
      </c>
      <c r="O11" s="93">
        <v>71</v>
      </c>
      <c r="P11" s="90">
        <v>72</v>
      </c>
      <c r="Q11" s="122">
        <v>70.8</v>
      </c>
      <c r="R11" s="123">
        <v>63.3</v>
      </c>
      <c r="S11" s="123">
        <v>67.400000000000006</v>
      </c>
      <c r="T11" s="124">
        <v>61.4</v>
      </c>
      <c r="U11" s="124">
        <v>58.8</v>
      </c>
      <c r="V11" s="164">
        <v>59.2</v>
      </c>
      <c r="W11" s="164">
        <v>56.2</v>
      </c>
      <c r="X11" s="92" t="str">
        <f t="shared" si="0"/>
        <v>q</v>
      </c>
      <c r="Y11" s="98">
        <v>1.92</v>
      </c>
      <c r="Z11" s="97">
        <v>2.06</v>
      </c>
      <c r="AA11" s="97">
        <v>2.09</v>
      </c>
      <c r="AB11" s="97">
        <v>2.0499999999999998</v>
      </c>
      <c r="AC11" s="97">
        <v>1.83</v>
      </c>
      <c r="AD11" s="97">
        <v>1.91</v>
      </c>
      <c r="AE11" s="121">
        <v>1.78</v>
      </c>
      <c r="AF11" s="121">
        <v>1.7</v>
      </c>
      <c r="AG11" s="121">
        <v>1.75</v>
      </c>
      <c r="AH11" s="121">
        <v>1.68</v>
      </c>
      <c r="AI11" s="131" t="str">
        <f t="shared" si="1"/>
        <v>q</v>
      </c>
      <c r="AJ11" s="94" t="s">
        <v>4</v>
      </c>
    </row>
    <row r="12" spans="1:40" s="14" customFormat="1" ht="15.6" x14ac:dyDescent="0.3">
      <c r="A12" s="130" t="s">
        <v>27</v>
      </c>
      <c r="B12" s="94" t="s">
        <v>5</v>
      </c>
      <c r="C12" s="103">
        <v>1235</v>
      </c>
      <c r="D12" s="104">
        <v>1269</v>
      </c>
      <c r="E12" s="106">
        <v>1226</v>
      </c>
      <c r="F12" s="106">
        <v>1200</v>
      </c>
      <c r="G12" s="106">
        <v>1112</v>
      </c>
      <c r="H12" s="106">
        <v>1092</v>
      </c>
      <c r="I12" s="106">
        <v>1071</v>
      </c>
      <c r="J12" s="106">
        <v>1081</v>
      </c>
      <c r="K12" s="129">
        <v>1051</v>
      </c>
      <c r="L12" s="129">
        <v>962</v>
      </c>
      <c r="M12" s="105"/>
      <c r="N12" s="93">
        <v>61.8</v>
      </c>
      <c r="O12" s="93">
        <v>63.6</v>
      </c>
      <c r="P12" s="91">
        <v>62.1</v>
      </c>
      <c r="Q12" s="122">
        <v>60.8</v>
      </c>
      <c r="R12" s="123">
        <v>56.3</v>
      </c>
      <c r="S12" s="123">
        <v>54.8</v>
      </c>
      <c r="T12" s="124">
        <v>53.1</v>
      </c>
      <c r="U12" s="124">
        <v>53.6</v>
      </c>
      <c r="V12" s="164">
        <v>51.9</v>
      </c>
      <c r="W12" s="164">
        <v>46.8</v>
      </c>
      <c r="X12" s="92" t="str">
        <f t="shared" si="0"/>
        <v>q</v>
      </c>
      <c r="Y12" s="95">
        <v>1.89</v>
      </c>
      <c r="Z12" s="97">
        <v>1.92</v>
      </c>
      <c r="AA12" s="97">
        <v>1.85</v>
      </c>
      <c r="AB12" s="97">
        <v>1.78</v>
      </c>
      <c r="AC12" s="97">
        <v>1.63</v>
      </c>
      <c r="AD12" s="97">
        <v>1.6</v>
      </c>
      <c r="AE12" s="121">
        <v>1.55</v>
      </c>
      <c r="AF12" s="121">
        <v>1.58</v>
      </c>
      <c r="AG12" s="121">
        <v>1.51</v>
      </c>
      <c r="AH12" s="121">
        <v>1.39</v>
      </c>
      <c r="AI12" s="131" t="str">
        <f t="shared" si="1"/>
        <v>q</v>
      </c>
      <c r="AJ12" s="94" t="s">
        <v>5</v>
      </c>
    </row>
    <row r="13" spans="1:40" s="14" customFormat="1" ht="15.6" x14ac:dyDescent="0.3">
      <c r="A13" s="130" t="s">
        <v>28</v>
      </c>
      <c r="B13" s="94" t="s">
        <v>6</v>
      </c>
      <c r="C13" s="103">
        <v>600</v>
      </c>
      <c r="D13" s="104">
        <v>633</v>
      </c>
      <c r="E13" s="106">
        <v>629</v>
      </c>
      <c r="F13" s="106">
        <v>612</v>
      </c>
      <c r="G13" s="106">
        <v>603</v>
      </c>
      <c r="H13" s="106">
        <v>617</v>
      </c>
      <c r="I13" s="106">
        <v>546</v>
      </c>
      <c r="J13" s="106">
        <v>609</v>
      </c>
      <c r="K13" s="129">
        <v>585</v>
      </c>
      <c r="L13" s="129">
        <v>581</v>
      </c>
      <c r="M13" s="105"/>
      <c r="N13" s="91">
        <v>52.8</v>
      </c>
      <c r="O13" s="91">
        <v>56.8</v>
      </c>
      <c r="P13" s="93">
        <v>56.4</v>
      </c>
      <c r="Q13" s="122">
        <v>55.4</v>
      </c>
      <c r="R13" s="123">
        <v>53.9</v>
      </c>
      <c r="S13" s="123">
        <v>55</v>
      </c>
      <c r="T13" s="124">
        <v>47.5</v>
      </c>
      <c r="U13" s="124">
        <v>51.8</v>
      </c>
      <c r="V13" s="164">
        <v>49</v>
      </c>
      <c r="W13" s="164">
        <v>48.2</v>
      </c>
      <c r="X13" s="92" t="str">
        <f t="shared" si="0"/>
        <v>q</v>
      </c>
      <c r="Y13" s="95">
        <v>1.66</v>
      </c>
      <c r="Z13" s="97">
        <v>1.77</v>
      </c>
      <c r="AA13" s="97">
        <v>1.73</v>
      </c>
      <c r="AB13" s="97">
        <v>1.67</v>
      </c>
      <c r="AC13" s="97">
        <v>1.63</v>
      </c>
      <c r="AD13" s="97">
        <v>1.64</v>
      </c>
      <c r="AE13" s="121">
        <v>1.42</v>
      </c>
      <c r="AF13" s="121">
        <v>1.53</v>
      </c>
      <c r="AG13" s="121">
        <v>1.45</v>
      </c>
      <c r="AH13" s="121">
        <v>1.43</v>
      </c>
      <c r="AI13" s="131" t="str">
        <f t="shared" si="1"/>
        <v>q</v>
      </c>
      <c r="AJ13" s="94" t="s">
        <v>6</v>
      </c>
    </row>
    <row r="14" spans="1:40" s="14" customFormat="1" ht="15.6" x14ac:dyDescent="0.3">
      <c r="A14" s="130" t="s">
        <v>29</v>
      </c>
      <c r="B14" s="94" t="s">
        <v>7</v>
      </c>
      <c r="C14" s="103">
        <v>1085</v>
      </c>
      <c r="D14" s="104">
        <v>1077</v>
      </c>
      <c r="E14" s="106">
        <v>1057</v>
      </c>
      <c r="F14" s="106">
        <v>1065</v>
      </c>
      <c r="G14" s="106">
        <v>988</v>
      </c>
      <c r="H14" s="106">
        <v>1030</v>
      </c>
      <c r="I14" s="106">
        <v>920</v>
      </c>
      <c r="J14" s="106">
        <v>976</v>
      </c>
      <c r="K14" s="129">
        <v>950</v>
      </c>
      <c r="L14" s="129">
        <v>916</v>
      </c>
      <c r="M14" s="105"/>
      <c r="N14" s="93">
        <v>70.2</v>
      </c>
      <c r="O14" s="93">
        <v>70.599999999999994</v>
      </c>
      <c r="P14" s="90">
        <v>69.8</v>
      </c>
      <c r="Q14" s="122">
        <v>70.8</v>
      </c>
      <c r="R14" s="123">
        <v>65.400000000000006</v>
      </c>
      <c r="S14" s="123">
        <v>68.099999999999994</v>
      </c>
      <c r="T14" s="124">
        <v>60.3</v>
      </c>
      <c r="U14" s="124">
        <v>63.4</v>
      </c>
      <c r="V14" s="164">
        <v>60.7</v>
      </c>
      <c r="W14" s="164">
        <v>57</v>
      </c>
      <c r="X14" s="92" t="str">
        <f t="shared" si="0"/>
        <v>q</v>
      </c>
      <c r="Y14" s="98">
        <v>2.1</v>
      </c>
      <c r="Z14" s="97">
        <v>2.08</v>
      </c>
      <c r="AA14" s="97">
        <v>2.04</v>
      </c>
      <c r="AB14" s="97">
        <v>2.06</v>
      </c>
      <c r="AC14" s="97">
        <v>1.88</v>
      </c>
      <c r="AD14" s="97">
        <v>1.97</v>
      </c>
      <c r="AE14" s="121">
        <v>1.75</v>
      </c>
      <c r="AF14" s="121">
        <v>1.84</v>
      </c>
      <c r="AG14" s="121">
        <v>1.78</v>
      </c>
      <c r="AH14" s="121">
        <v>1.68</v>
      </c>
      <c r="AI14" s="131" t="str">
        <f t="shared" si="1"/>
        <v>q</v>
      </c>
      <c r="AJ14" s="94" t="s">
        <v>7</v>
      </c>
    </row>
    <row r="15" spans="1:40" s="14" customFormat="1" ht="15.6" x14ac:dyDescent="0.3">
      <c r="A15" s="130" t="s">
        <v>30</v>
      </c>
      <c r="B15" s="94" t="s">
        <v>8</v>
      </c>
      <c r="C15" s="103">
        <v>1497</v>
      </c>
      <c r="D15" s="104">
        <v>1447</v>
      </c>
      <c r="E15" s="106">
        <v>1456</v>
      </c>
      <c r="F15" s="106">
        <v>1334</v>
      </c>
      <c r="G15" s="106">
        <v>1421</v>
      </c>
      <c r="H15" s="106">
        <v>1333</v>
      </c>
      <c r="I15" s="106">
        <v>1287</v>
      </c>
      <c r="J15" s="106">
        <v>1269</v>
      </c>
      <c r="K15" s="129">
        <v>1269</v>
      </c>
      <c r="L15" s="129">
        <v>1237</v>
      </c>
      <c r="M15" s="105"/>
      <c r="N15" s="91">
        <v>54.2</v>
      </c>
      <c r="O15" s="91">
        <v>53.5</v>
      </c>
      <c r="P15" s="93">
        <v>54.5</v>
      </c>
      <c r="Q15" s="122">
        <v>50.9</v>
      </c>
      <c r="R15" s="123">
        <v>54.3</v>
      </c>
      <c r="S15" s="123">
        <v>50.3</v>
      </c>
      <c r="T15" s="124">
        <v>47.8</v>
      </c>
      <c r="U15" s="124">
        <v>45.6</v>
      </c>
      <c r="V15" s="164">
        <v>44.2</v>
      </c>
      <c r="W15" s="164">
        <v>42.5</v>
      </c>
      <c r="X15" s="92" t="str">
        <f t="shared" si="0"/>
        <v>q</v>
      </c>
      <c r="Y15" s="98">
        <v>1.74</v>
      </c>
      <c r="Z15" s="97">
        <v>1.7</v>
      </c>
      <c r="AA15" s="97">
        <v>1.75</v>
      </c>
      <c r="AB15" s="97">
        <v>1.6</v>
      </c>
      <c r="AC15" s="97">
        <v>1.71</v>
      </c>
      <c r="AD15" s="97">
        <v>1.58</v>
      </c>
      <c r="AE15" s="121">
        <v>1.49</v>
      </c>
      <c r="AF15" s="121">
        <v>1.43</v>
      </c>
      <c r="AG15" s="121">
        <v>1.42</v>
      </c>
      <c r="AH15" s="121">
        <v>1.4</v>
      </c>
      <c r="AI15" s="131" t="str">
        <f t="shared" si="1"/>
        <v>q</v>
      </c>
      <c r="AJ15" s="94" t="s">
        <v>8</v>
      </c>
    </row>
    <row r="16" spans="1:40" s="14" customFormat="1" ht="15.6" x14ac:dyDescent="0.3">
      <c r="A16" s="130" t="s">
        <v>31</v>
      </c>
      <c r="B16" s="94" t="s">
        <v>9</v>
      </c>
      <c r="C16" s="103">
        <v>1304</v>
      </c>
      <c r="D16" s="104">
        <v>1261</v>
      </c>
      <c r="E16" s="106">
        <v>1214</v>
      </c>
      <c r="F16" s="106">
        <v>1198</v>
      </c>
      <c r="G16" s="106">
        <v>1153</v>
      </c>
      <c r="H16" s="106">
        <v>1186</v>
      </c>
      <c r="I16" s="106">
        <v>1100</v>
      </c>
      <c r="J16" s="106">
        <v>1149</v>
      </c>
      <c r="K16" s="129">
        <v>1117</v>
      </c>
      <c r="L16" s="129">
        <v>1120</v>
      </c>
      <c r="M16" s="105"/>
      <c r="N16" s="93">
        <v>76.2</v>
      </c>
      <c r="O16" s="93">
        <v>73.7</v>
      </c>
      <c r="P16" s="90">
        <v>70.5</v>
      </c>
      <c r="Q16" s="122">
        <v>69.099999999999994</v>
      </c>
      <c r="R16" s="123">
        <v>66.2</v>
      </c>
      <c r="S16" s="123">
        <v>66.900000000000006</v>
      </c>
      <c r="T16" s="124">
        <v>61.9</v>
      </c>
      <c r="U16" s="124">
        <v>63.9</v>
      </c>
      <c r="V16" s="164">
        <v>62.3</v>
      </c>
      <c r="W16" s="164">
        <v>62.2</v>
      </c>
      <c r="X16" s="92" t="str">
        <f t="shared" si="0"/>
        <v>q</v>
      </c>
      <c r="Y16" s="98">
        <v>2.2200000000000002</v>
      </c>
      <c r="Z16" s="97">
        <v>2.13</v>
      </c>
      <c r="AA16" s="97">
        <v>2.0299999999999998</v>
      </c>
      <c r="AB16" s="97">
        <v>2</v>
      </c>
      <c r="AC16" s="97">
        <v>1.91</v>
      </c>
      <c r="AD16" s="97">
        <v>1.95</v>
      </c>
      <c r="AE16" s="121">
        <v>1.83</v>
      </c>
      <c r="AF16" s="121">
        <v>1.91</v>
      </c>
      <c r="AG16" s="121">
        <v>1.87</v>
      </c>
      <c r="AH16" s="121">
        <v>1.9</v>
      </c>
      <c r="AI16" s="131" t="str">
        <f t="shared" si="1"/>
        <v>q</v>
      </c>
      <c r="AJ16" s="94" t="s">
        <v>9</v>
      </c>
    </row>
    <row r="17" spans="1:36" s="14" customFormat="1" ht="15.6" x14ac:dyDescent="0.3">
      <c r="A17" s="130" t="s">
        <v>32</v>
      </c>
      <c r="B17" s="94" t="s">
        <v>10</v>
      </c>
      <c r="C17" s="103">
        <v>1869</v>
      </c>
      <c r="D17" s="104">
        <v>1879</v>
      </c>
      <c r="E17" s="106">
        <v>1893</v>
      </c>
      <c r="F17" s="106">
        <v>1802</v>
      </c>
      <c r="G17" s="106">
        <v>1715</v>
      </c>
      <c r="H17" s="106">
        <v>1744</v>
      </c>
      <c r="I17" s="106">
        <v>1747</v>
      </c>
      <c r="J17" s="106">
        <v>1796</v>
      </c>
      <c r="K17" s="129">
        <v>1710</v>
      </c>
      <c r="L17" s="129">
        <v>1726</v>
      </c>
      <c r="M17" s="105"/>
      <c r="N17" s="93">
        <v>61.7</v>
      </c>
      <c r="O17" s="93">
        <v>62.5</v>
      </c>
      <c r="P17" s="91">
        <v>63.8</v>
      </c>
      <c r="Q17" s="122">
        <v>60.3</v>
      </c>
      <c r="R17" s="123">
        <v>57.2</v>
      </c>
      <c r="S17" s="123">
        <v>57.2</v>
      </c>
      <c r="T17" s="124">
        <v>56.6</v>
      </c>
      <c r="U17" s="124">
        <v>57.2</v>
      </c>
      <c r="V17" s="164">
        <v>53</v>
      </c>
      <c r="W17" s="164">
        <v>50.4</v>
      </c>
      <c r="X17" s="92" t="str">
        <f t="shared" si="0"/>
        <v>q</v>
      </c>
      <c r="Y17" s="98">
        <v>1.85</v>
      </c>
      <c r="Z17" s="97">
        <v>1.87</v>
      </c>
      <c r="AA17" s="97">
        <v>1.89</v>
      </c>
      <c r="AB17" s="97">
        <v>1.77</v>
      </c>
      <c r="AC17" s="97">
        <v>1.66</v>
      </c>
      <c r="AD17" s="97">
        <v>1.66</v>
      </c>
      <c r="AE17" s="121">
        <v>1.63</v>
      </c>
      <c r="AF17" s="121">
        <v>1.66</v>
      </c>
      <c r="AG17" s="121">
        <v>1.53</v>
      </c>
      <c r="AH17" s="121">
        <v>1.45</v>
      </c>
      <c r="AI17" s="131" t="str">
        <f t="shared" si="1"/>
        <v>q</v>
      </c>
      <c r="AJ17" s="94" t="s">
        <v>10</v>
      </c>
    </row>
    <row r="18" spans="1:36" s="14" customFormat="1" ht="15.6" x14ac:dyDescent="0.3">
      <c r="A18" s="130" t="s">
        <v>33</v>
      </c>
      <c r="B18" s="94" t="s">
        <v>11</v>
      </c>
      <c r="C18" s="103">
        <v>457</v>
      </c>
      <c r="D18" s="104">
        <v>426</v>
      </c>
      <c r="E18" s="106">
        <v>482</v>
      </c>
      <c r="F18" s="106">
        <v>477</v>
      </c>
      <c r="G18" s="106">
        <v>460</v>
      </c>
      <c r="H18" s="106">
        <v>481</v>
      </c>
      <c r="I18" s="106">
        <v>467</v>
      </c>
      <c r="J18" s="106">
        <v>498</v>
      </c>
      <c r="K18" s="129">
        <v>475</v>
      </c>
      <c r="L18" s="129">
        <v>448</v>
      </c>
      <c r="M18" s="105"/>
      <c r="N18" s="91">
        <v>49.8</v>
      </c>
      <c r="O18" s="91">
        <v>46.9</v>
      </c>
      <c r="P18" s="93">
        <v>53.4</v>
      </c>
      <c r="Q18" s="122">
        <v>53.3</v>
      </c>
      <c r="R18" s="123">
        <v>51.2</v>
      </c>
      <c r="S18" s="123">
        <v>52.9</v>
      </c>
      <c r="T18" s="124">
        <v>50.3</v>
      </c>
      <c r="U18" s="124">
        <v>52.4</v>
      </c>
      <c r="V18" s="164">
        <v>49</v>
      </c>
      <c r="W18" s="164">
        <v>44.9</v>
      </c>
      <c r="X18" s="92" t="str">
        <f t="shared" si="0"/>
        <v>q</v>
      </c>
      <c r="Y18" s="98">
        <v>1.66</v>
      </c>
      <c r="Z18" s="97">
        <v>1.56</v>
      </c>
      <c r="AA18" s="97">
        <v>1.73</v>
      </c>
      <c r="AB18" s="97">
        <v>1.71</v>
      </c>
      <c r="AC18" s="97">
        <v>1.6</v>
      </c>
      <c r="AD18" s="97">
        <v>1.63</v>
      </c>
      <c r="AE18" s="121">
        <v>1.53</v>
      </c>
      <c r="AF18" s="121">
        <v>1.58</v>
      </c>
      <c r="AG18" s="121">
        <v>1.47</v>
      </c>
      <c r="AH18" s="121">
        <v>1.37</v>
      </c>
      <c r="AI18" s="131" t="str">
        <f t="shared" si="1"/>
        <v>q</v>
      </c>
      <c r="AJ18" s="94" t="s">
        <v>11</v>
      </c>
    </row>
    <row r="19" spans="1:36" s="14" customFormat="1" ht="15.6" x14ac:dyDescent="0.3">
      <c r="A19" s="130" t="s">
        <v>34</v>
      </c>
      <c r="B19" s="94" t="s">
        <v>12</v>
      </c>
      <c r="C19" s="103">
        <v>837</v>
      </c>
      <c r="D19" s="104">
        <v>763</v>
      </c>
      <c r="E19" s="106">
        <v>818</v>
      </c>
      <c r="F19" s="106">
        <v>763</v>
      </c>
      <c r="G19" s="106">
        <v>764</v>
      </c>
      <c r="H19" s="106">
        <v>724</v>
      </c>
      <c r="I19" s="106">
        <v>694</v>
      </c>
      <c r="J19" s="106">
        <v>730</v>
      </c>
      <c r="K19" s="129">
        <v>715</v>
      </c>
      <c r="L19" s="129">
        <v>632</v>
      </c>
      <c r="M19" s="105"/>
      <c r="N19" s="93">
        <v>65.2</v>
      </c>
      <c r="O19" s="93">
        <v>60.1</v>
      </c>
      <c r="P19" s="91">
        <v>65.400000000000006</v>
      </c>
      <c r="Q19" s="122">
        <v>60.6</v>
      </c>
      <c r="R19" s="123">
        <v>60.6</v>
      </c>
      <c r="S19" s="123">
        <v>57.7</v>
      </c>
      <c r="T19" s="124">
        <v>55.1</v>
      </c>
      <c r="U19" s="124">
        <v>57.7</v>
      </c>
      <c r="V19" s="164">
        <v>56.3</v>
      </c>
      <c r="W19" s="164">
        <v>49.1</v>
      </c>
      <c r="X19" s="92" t="str">
        <f t="shared" si="0"/>
        <v>q</v>
      </c>
      <c r="Y19" s="98">
        <v>2</v>
      </c>
      <c r="Z19" s="97">
        <v>1.84</v>
      </c>
      <c r="AA19" s="97">
        <v>1.97</v>
      </c>
      <c r="AB19" s="97">
        <v>1.81</v>
      </c>
      <c r="AC19" s="97">
        <v>1.8</v>
      </c>
      <c r="AD19" s="97">
        <v>1.7</v>
      </c>
      <c r="AE19" s="121">
        <v>1.62</v>
      </c>
      <c r="AF19" s="121">
        <v>1.7</v>
      </c>
      <c r="AG19" s="121">
        <v>1.68</v>
      </c>
      <c r="AH19" s="121">
        <v>1.5</v>
      </c>
      <c r="AI19" s="131" t="str">
        <f t="shared" si="1"/>
        <v>q</v>
      </c>
      <c r="AJ19" s="94" t="s">
        <v>12</v>
      </c>
    </row>
    <row r="20" spans="1:36" s="14" customFormat="1" ht="15.6" x14ac:dyDescent="0.3">
      <c r="A20" s="130" t="s">
        <v>35</v>
      </c>
      <c r="B20" s="94" t="s">
        <v>13</v>
      </c>
      <c r="C20" s="103">
        <v>1202</v>
      </c>
      <c r="D20" s="104">
        <v>1208</v>
      </c>
      <c r="E20" s="106">
        <v>1241</v>
      </c>
      <c r="F20" s="106">
        <v>1104</v>
      </c>
      <c r="G20" s="106">
        <v>1056</v>
      </c>
      <c r="H20" s="106">
        <v>1020</v>
      </c>
      <c r="I20" s="106">
        <v>975</v>
      </c>
      <c r="J20" s="106">
        <v>1008</v>
      </c>
      <c r="K20" s="129">
        <v>979</v>
      </c>
      <c r="L20" s="129">
        <v>953</v>
      </c>
      <c r="M20" s="105"/>
      <c r="N20" s="93">
        <v>61.2</v>
      </c>
      <c r="O20" s="93">
        <v>61.9</v>
      </c>
      <c r="P20" s="91">
        <v>64.3</v>
      </c>
      <c r="Q20" s="122">
        <v>57.8</v>
      </c>
      <c r="R20" s="123">
        <v>56</v>
      </c>
      <c r="S20" s="123">
        <v>54.3</v>
      </c>
      <c r="T20" s="124">
        <v>52</v>
      </c>
      <c r="U20" s="124">
        <v>52.9</v>
      </c>
      <c r="V20" s="164">
        <v>51.2</v>
      </c>
      <c r="W20" s="164">
        <v>48.6</v>
      </c>
      <c r="X20" s="92" t="str">
        <f t="shared" si="0"/>
        <v>q</v>
      </c>
      <c r="Y20" s="95">
        <v>1.87</v>
      </c>
      <c r="Z20" s="97">
        <v>1.88</v>
      </c>
      <c r="AA20" s="97">
        <v>1.93</v>
      </c>
      <c r="AB20" s="97">
        <v>1.7</v>
      </c>
      <c r="AC20" s="97">
        <v>1.65</v>
      </c>
      <c r="AD20" s="97">
        <v>1.59</v>
      </c>
      <c r="AE20" s="121">
        <v>1.54</v>
      </c>
      <c r="AF20" s="121">
        <v>1.56</v>
      </c>
      <c r="AG20" s="121">
        <v>1.49</v>
      </c>
      <c r="AH20" s="121">
        <v>1.43</v>
      </c>
      <c r="AI20" s="131" t="str">
        <f t="shared" si="1"/>
        <v>q</v>
      </c>
      <c r="AJ20" s="94" t="s">
        <v>13</v>
      </c>
    </row>
    <row r="21" spans="1:36" s="14" customFormat="1" ht="15.6" x14ac:dyDescent="0.3">
      <c r="A21" s="130" t="s">
        <v>36</v>
      </c>
      <c r="B21" s="94" t="s">
        <v>14</v>
      </c>
      <c r="C21" s="103">
        <v>1010</v>
      </c>
      <c r="D21" s="104">
        <v>1076</v>
      </c>
      <c r="E21" s="106">
        <v>1000</v>
      </c>
      <c r="F21" s="106">
        <v>1034</v>
      </c>
      <c r="G21" s="106">
        <v>995</v>
      </c>
      <c r="H21" s="106">
        <v>1001</v>
      </c>
      <c r="I21" s="106">
        <v>946</v>
      </c>
      <c r="J21" s="106">
        <v>1013</v>
      </c>
      <c r="K21" s="129">
        <v>1029</v>
      </c>
      <c r="L21" s="129">
        <v>944</v>
      </c>
      <c r="M21" s="105"/>
      <c r="N21" s="91">
        <v>49.2</v>
      </c>
      <c r="O21" s="91">
        <v>52.1</v>
      </c>
      <c r="P21" s="93">
        <v>48.7</v>
      </c>
      <c r="Q21" s="122">
        <v>49.6</v>
      </c>
      <c r="R21" s="123">
        <v>48</v>
      </c>
      <c r="S21" s="123">
        <v>47.9</v>
      </c>
      <c r="T21" s="124">
        <v>44.6</v>
      </c>
      <c r="U21" s="124">
        <v>46.7</v>
      </c>
      <c r="V21" s="164">
        <v>46.1</v>
      </c>
      <c r="W21" s="164">
        <v>41.4</v>
      </c>
      <c r="X21" s="92" t="str">
        <f t="shared" si="0"/>
        <v>q</v>
      </c>
      <c r="Y21" s="95">
        <v>1.63</v>
      </c>
      <c r="Z21" s="97">
        <v>1.71</v>
      </c>
      <c r="AA21" s="97">
        <v>1.59</v>
      </c>
      <c r="AB21" s="97">
        <v>1.6</v>
      </c>
      <c r="AC21" s="97">
        <v>1.51</v>
      </c>
      <c r="AD21" s="97">
        <v>1.52</v>
      </c>
      <c r="AE21" s="121">
        <v>1.44</v>
      </c>
      <c r="AF21" s="121">
        <v>1.54</v>
      </c>
      <c r="AG21" s="121">
        <v>1.51</v>
      </c>
      <c r="AH21" s="121">
        <v>1.34</v>
      </c>
      <c r="AI21" s="131" t="str">
        <f t="shared" si="1"/>
        <v>q</v>
      </c>
      <c r="AJ21" s="94" t="s">
        <v>14</v>
      </c>
    </row>
    <row r="22" spans="1:36" s="14" customFormat="1" ht="15.6" x14ac:dyDescent="0.3">
      <c r="A22" s="130" t="s">
        <v>37</v>
      </c>
      <c r="B22" s="94" t="s">
        <v>15</v>
      </c>
      <c r="C22" s="103">
        <v>991</v>
      </c>
      <c r="D22" s="104">
        <v>966</v>
      </c>
      <c r="E22" s="106">
        <v>960</v>
      </c>
      <c r="F22" s="106">
        <v>972</v>
      </c>
      <c r="G22" s="106">
        <v>889</v>
      </c>
      <c r="H22" s="106">
        <v>913</v>
      </c>
      <c r="I22" s="106">
        <v>899</v>
      </c>
      <c r="J22" s="106">
        <v>853</v>
      </c>
      <c r="K22" s="129">
        <v>804</v>
      </c>
      <c r="L22" s="129">
        <v>814</v>
      </c>
      <c r="M22" s="105"/>
      <c r="N22" s="93">
        <v>59.9</v>
      </c>
      <c r="O22" s="91">
        <v>59</v>
      </c>
      <c r="P22" s="93">
        <v>59.4</v>
      </c>
      <c r="Q22" s="122">
        <v>60.8</v>
      </c>
      <c r="R22" s="122">
        <v>55.9</v>
      </c>
      <c r="S22" s="123">
        <v>57.3</v>
      </c>
      <c r="T22" s="123">
        <v>55.5</v>
      </c>
      <c r="U22" s="123">
        <v>50.9</v>
      </c>
      <c r="V22" s="165">
        <v>46.9</v>
      </c>
      <c r="W22" s="165">
        <v>46.1</v>
      </c>
      <c r="X22" s="92" t="str">
        <f t="shared" si="0"/>
        <v>q</v>
      </c>
      <c r="Y22" s="95">
        <v>1.9</v>
      </c>
      <c r="Z22" s="97">
        <v>1.84</v>
      </c>
      <c r="AA22" s="97">
        <v>1.82</v>
      </c>
      <c r="AB22" s="97">
        <v>1.83</v>
      </c>
      <c r="AC22" s="97">
        <v>1.66</v>
      </c>
      <c r="AD22" s="97">
        <v>1.68</v>
      </c>
      <c r="AE22" s="97">
        <v>1.65</v>
      </c>
      <c r="AF22" s="121">
        <v>1.5</v>
      </c>
      <c r="AG22" s="121">
        <v>1.4</v>
      </c>
      <c r="AH22" s="121">
        <v>1.42</v>
      </c>
      <c r="AI22" s="131" t="str">
        <f t="shared" si="1"/>
        <v>q</v>
      </c>
      <c r="AJ22" s="94" t="s">
        <v>15</v>
      </c>
    </row>
    <row r="23" spans="1:36" s="14" customFormat="1" x14ac:dyDescent="0.3">
      <c r="A23" s="13"/>
      <c r="AB23" s="15"/>
    </row>
    <row r="24" spans="1:36" s="14" customFormat="1" x14ac:dyDescent="0.3">
      <c r="A24"/>
      <c r="B24"/>
      <c r="C24" s="26"/>
      <c r="R24"/>
      <c r="S24"/>
      <c r="T24"/>
      <c r="U24"/>
      <c r="V24"/>
      <c r="W24"/>
      <c r="X24"/>
      <c r="Y24"/>
      <c r="AB24"/>
      <c r="AC24"/>
      <c r="AD24"/>
      <c r="AE24"/>
      <c r="AF24"/>
      <c r="AG24"/>
      <c r="AH24"/>
      <c r="AI24"/>
      <c r="AJ24"/>
    </row>
    <row r="25" spans="1:36" s="14" customFormat="1" x14ac:dyDescent="0.3">
      <c r="A25" s="189" t="s">
        <v>42</v>
      </c>
      <c r="B25" s="190"/>
      <c r="C25" s="190"/>
      <c r="D25" s="190"/>
      <c r="E25" s="190"/>
      <c r="F25" s="190"/>
      <c r="G25" s="190"/>
      <c r="H25" s="190"/>
      <c r="I25" s="190"/>
      <c r="J25" s="190"/>
      <c r="K25" s="190"/>
      <c r="L25" s="190"/>
      <c r="M25" s="190"/>
      <c r="N25" s="190"/>
      <c r="O25" s="190"/>
      <c r="P25" s="190"/>
      <c r="R25"/>
      <c r="S25"/>
      <c r="T25"/>
      <c r="U25"/>
      <c r="V25"/>
      <c r="W25"/>
      <c r="X25"/>
      <c r="Y25"/>
      <c r="AB25"/>
      <c r="AC25" s="110"/>
      <c r="AD25"/>
      <c r="AE25"/>
      <c r="AF25"/>
      <c r="AG25"/>
      <c r="AH25"/>
      <c r="AI25"/>
      <c r="AJ25"/>
    </row>
    <row r="26" spans="1:36" s="14" customFormat="1" x14ac:dyDescent="0.3">
      <c r="A26" s="191" t="s">
        <v>59</v>
      </c>
      <c r="B26" s="192"/>
      <c r="C26" s="192"/>
      <c r="D26" s="192"/>
      <c r="E26" s="192"/>
      <c r="F26" s="192"/>
      <c r="G26" s="192"/>
      <c r="H26" s="192"/>
      <c r="I26" s="192"/>
      <c r="J26" s="192"/>
      <c r="K26" s="192"/>
      <c r="L26" s="192"/>
      <c r="M26" s="192"/>
      <c r="N26" s="192"/>
      <c r="O26" s="192"/>
      <c r="P26" s="192"/>
      <c r="R26"/>
      <c r="S26"/>
      <c r="T26"/>
      <c r="U26"/>
      <c r="V26"/>
      <c r="W26"/>
      <c r="X26"/>
      <c r="Y26"/>
      <c r="AA26"/>
      <c r="AB26"/>
      <c r="AC26"/>
      <c r="AD26"/>
      <c r="AE26"/>
      <c r="AF26"/>
      <c r="AG26"/>
      <c r="AH26"/>
      <c r="AI26"/>
      <c r="AJ26"/>
    </row>
    <row r="27" spans="1:36" s="14" customFormat="1" x14ac:dyDescent="0.3">
      <c r="A27" s="193" t="s">
        <v>60</v>
      </c>
      <c r="B27" s="177"/>
      <c r="C27" s="177"/>
      <c r="D27" s="177"/>
      <c r="E27" s="177"/>
      <c r="F27" s="177"/>
      <c r="G27" s="177"/>
      <c r="H27" s="177"/>
      <c r="I27" s="177"/>
      <c r="J27" s="177"/>
      <c r="K27" s="177"/>
      <c r="L27" s="177"/>
      <c r="M27" s="177"/>
      <c r="N27" s="177"/>
      <c r="O27" s="177"/>
      <c r="P27" s="177"/>
      <c r="Q27" s="177"/>
      <c r="R27"/>
      <c r="S27"/>
      <c r="T27"/>
      <c r="U27"/>
      <c r="V27"/>
      <c r="W27"/>
      <c r="X27"/>
      <c r="Y27"/>
      <c r="AA27"/>
      <c r="AB27"/>
      <c r="AC27"/>
      <c r="AD27"/>
      <c r="AE27"/>
      <c r="AF27"/>
      <c r="AG27"/>
      <c r="AH27"/>
      <c r="AI27"/>
      <c r="AJ27"/>
    </row>
    <row r="28" spans="1:36" s="14" customFormat="1" x14ac:dyDescent="0.3">
      <c r="A28" s="177" t="s">
        <v>61</v>
      </c>
      <c r="B28" s="177"/>
      <c r="C28" s="177"/>
      <c r="D28" s="177"/>
      <c r="E28" s="177"/>
      <c r="F28" s="177"/>
      <c r="G28" s="177"/>
      <c r="H28" s="177"/>
      <c r="I28" s="177"/>
      <c r="J28" s="177"/>
      <c r="K28" s="177"/>
      <c r="L28" s="177"/>
      <c r="M28" s="177"/>
      <c r="N28" s="177"/>
      <c r="O28" s="177"/>
      <c r="P28" s="177"/>
      <c r="Q28" s="177"/>
      <c r="R28"/>
      <c r="S28"/>
      <c r="T28"/>
      <c r="U28"/>
      <c r="V28"/>
      <c r="W28"/>
      <c r="X28"/>
      <c r="Y28"/>
      <c r="AA28"/>
      <c r="AB28"/>
      <c r="AC28"/>
      <c r="AD28"/>
      <c r="AE28"/>
      <c r="AF28"/>
      <c r="AG28"/>
      <c r="AH28"/>
      <c r="AI28"/>
      <c r="AJ28"/>
    </row>
    <row r="29" spans="1:36" s="14" customFormat="1" x14ac:dyDescent="0.3">
      <c r="C29" s="166"/>
      <c r="D29" s="166"/>
      <c r="E29" s="166"/>
      <c r="F29" s="166"/>
      <c r="G29" s="166"/>
      <c r="H29" s="166"/>
      <c r="I29" s="166"/>
      <c r="J29" s="166"/>
      <c r="K29" s="166"/>
      <c r="L29" s="166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</row>
    <row r="30" spans="1:36" s="14" customFormat="1" ht="36" customHeight="1" x14ac:dyDescent="0.3">
      <c r="C30" s="166"/>
      <c r="D30" s="166"/>
      <c r="E30" s="166"/>
      <c r="F30" s="166"/>
      <c r="G30" s="166"/>
      <c r="H30" s="166"/>
      <c r="I30" s="166"/>
      <c r="J30" s="166"/>
      <c r="K30" s="166"/>
      <c r="L30" s="166"/>
      <c r="R30"/>
      <c r="S30"/>
      <c r="T30"/>
      <c r="U30"/>
      <c r="V30"/>
      <c r="W30"/>
      <c r="X30"/>
      <c r="Y30"/>
      <c r="Z30"/>
      <c r="AA30"/>
    </row>
    <row r="31" spans="1:36" s="14" customFormat="1" x14ac:dyDescent="0.3">
      <c r="C31" s="166"/>
      <c r="D31" s="166"/>
      <c r="E31" s="166"/>
      <c r="F31" s="166"/>
      <c r="G31" s="166"/>
      <c r="H31" s="166"/>
      <c r="I31" s="166"/>
      <c r="J31" s="166"/>
      <c r="K31" s="166"/>
      <c r="L31" s="166"/>
      <c r="R31"/>
      <c r="S31"/>
      <c r="T31"/>
      <c r="U31"/>
      <c r="V31"/>
      <c r="W31"/>
      <c r="X31"/>
      <c r="Y31"/>
      <c r="Z31"/>
      <c r="AA31"/>
    </row>
    <row r="35" customFormat="1" ht="15" customHeight="1" x14ac:dyDescent="0.3"/>
  </sheetData>
  <dataConsolidate/>
  <mergeCells count="8">
    <mergeCell ref="A28:Q28"/>
    <mergeCell ref="A4:B5"/>
    <mergeCell ref="N4:X4"/>
    <mergeCell ref="Y4:AI4"/>
    <mergeCell ref="C4:M4"/>
    <mergeCell ref="A25:P25"/>
    <mergeCell ref="A26:P26"/>
    <mergeCell ref="A27:Q27"/>
  </mergeCells>
  <pageMargins left="0.7" right="0.7" top="0.75" bottom="0.75" header="0.3" footer="0.3"/>
  <pageSetup paperSize="9" orientation="portrait" horizontalDpi="300" verticalDpi="300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1" operator="containsText" id="{ECA730C3-0ABA-495C-92CA-C348B69CCEF0}">
            <xm:f>NOT(ISERROR(SEARCH($X$18,X6)))</xm:f>
            <xm:f>$X$18</xm:f>
            <x14:dxf>
              <font>
                <color rgb="FF9C5700"/>
              </font>
              <fill>
                <patternFill>
                  <bgColor rgb="FFFFEB9C"/>
                </patternFill>
              </fill>
            </x14:dxf>
          </x14:cfRule>
          <xm:sqref>X6:X22</xm:sqref>
        </x14:conditionalFormatting>
      </x14:conditionalFormattings>
    </ext>
    <ext xmlns:x14="http://schemas.microsoft.com/office/spreadsheetml/2009/9/main" uri="{05C60535-1F16-4fd2-B633-F4F36F0B64E0}">
      <x14:sparklineGroups xmlns:xm="http://schemas.microsoft.com/office/excel/2006/main">
        <x14:sparklineGroup lineWeight="1" displayEmptyCellsAs="gap" markers="1" xr2:uid="{00000000-0003-0000-0200-000000000000}">
          <x14:colorSeries rgb="FF376092"/>
          <x14:colorNegative rgb="FFD00000"/>
          <x14:colorAxis rgb="FF000000"/>
          <x14:colorMarkers theme="4" tint="-0.249977111117893"/>
          <x14:colorFirst rgb="FFD00000"/>
          <x14:colorLast rgb="FFD00000"/>
          <x14:colorHigh rgb="FFD00000"/>
          <x14:colorLow rgb="FFD00000"/>
          <x14:sparklines>
            <x14:sparkline>
              <xm:f>'Births (rates)'!C6:L6</xm:f>
              <xm:sqref>M6</xm:sqref>
            </x14:sparkline>
            <x14:sparkline>
              <xm:f>'Births (rates)'!C7:L7</xm:f>
              <xm:sqref>M7</xm:sqref>
            </x14:sparkline>
            <x14:sparkline>
              <xm:f>'Births (rates)'!C8:L8</xm:f>
              <xm:sqref>M8</xm:sqref>
            </x14:sparkline>
            <x14:sparkline>
              <xm:f>'Births (rates)'!C9:L9</xm:f>
              <xm:sqref>M9</xm:sqref>
            </x14:sparkline>
            <x14:sparkline>
              <xm:f>'Births (rates)'!C10:L10</xm:f>
              <xm:sqref>M10</xm:sqref>
            </x14:sparkline>
            <x14:sparkline>
              <xm:f>'Births (rates)'!C11:L11</xm:f>
              <xm:sqref>M11</xm:sqref>
            </x14:sparkline>
            <x14:sparkline>
              <xm:f>'Births (rates)'!C12:L12</xm:f>
              <xm:sqref>M12</xm:sqref>
            </x14:sparkline>
            <x14:sparkline>
              <xm:f>'Births (rates)'!C13:L13</xm:f>
              <xm:sqref>M13</xm:sqref>
            </x14:sparkline>
            <x14:sparkline>
              <xm:f>'Births (rates)'!C14:L14</xm:f>
              <xm:sqref>M14</xm:sqref>
            </x14:sparkline>
            <x14:sparkline>
              <xm:f>'Births (rates)'!C15:L15</xm:f>
              <xm:sqref>M15</xm:sqref>
            </x14:sparkline>
            <x14:sparkline>
              <xm:f>'Births (rates)'!C16:L16</xm:f>
              <xm:sqref>M16</xm:sqref>
            </x14:sparkline>
            <x14:sparkline>
              <xm:f>'Births (rates)'!C17:L17</xm:f>
              <xm:sqref>M17</xm:sqref>
            </x14:sparkline>
            <x14:sparkline>
              <xm:f>'Births (rates)'!C18:L18</xm:f>
              <xm:sqref>M18</xm:sqref>
            </x14:sparkline>
            <x14:sparkline>
              <xm:f>'Births (rates)'!C19:L19</xm:f>
              <xm:sqref>M19</xm:sqref>
            </x14:sparkline>
            <x14:sparkline>
              <xm:f>'Births (rates)'!C20:L20</xm:f>
              <xm:sqref>M20</xm:sqref>
            </x14:sparkline>
            <x14:sparkline>
              <xm:f>'Births (rates)'!C21:L21</xm:f>
              <xm:sqref>M21</xm:sqref>
            </x14:sparkline>
            <x14:sparkline>
              <xm:f>'Births (rates)'!C22:L22</xm:f>
              <xm:sqref>M22</xm:sqref>
            </x14:sparkline>
          </x14:sparklines>
        </x14:sparklineGroup>
      </x14:sparklineGroup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7"/>
  <dimension ref="A1:AV48"/>
  <sheetViews>
    <sheetView zoomScale="75" zoomScaleNormal="75" workbookViewId="0">
      <pane ySplit="2" topLeftCell="A3" activePane="bottomLeft" state="frozen"/>
      <selection pane="bottomLeft" activeCell="F56" sqref="F56"/>
    </sheetView>
  </sheetViews>
  <sheetFormatPr defaultColWidth="9.109375" defaultRowHeight="14.4" x14ac:dyDescent="0.3"/>
  <cols>
    <col min="2" max="2" width="29.6640625" customWidth="1"/>
    <col min="3" max="3" width="27.5546875" customWidth="1"/>
    <col min="4" max="4" width="13.6640625" customWidth="1"/>
    <col min="5" max="8" width="9.5546875" bestFit="1" customWidth="1"/>
    <col min="9" max="9" width="9.5546875" customWidth="1"/>
    <col min="10" max="10" width="12.44140625" customWidth="1"/>
    <col min="11" max="12" width="10.33203125" customWidth="1"/>
    <col min="13" max="13" width="16" customWidth="1"/>
    <col min="14" max="14" width="25.21875" customWidth="1"/>
    <col min="15" max="15" width="19.88671875" customWidth="1"/>
    <col min="22" max="22" width="18.5546875" customWidth="1"/>
  </cols>
  <sheetData>
    <row r="1" spans="1:48" s="20" customFormat="1" ht="15" customHeight="1" x14ac:dyDescent="0.3">
      <c r="A1" s="14"/>
      <c r="B1" s="194" t="s">
        <v>84</v>
      </c>
      <c r="C1" s="194"/>
      <c r="D1" s="194"/>
      <c r="E1" s="194"/>
      <c r="F1" s="194"/>
      <c r="G1" s="194"/>
      <c r="H1" s="194"/>
      <c r="I1" s="194"/>
      <c r="J1" s="194"/>
      <c r="K1" s="194"/>
      <c r="L1" s="194"/>
      <c r="M1" s="194"/>
      <c r="N1" s="194"/>
      <c r="O1" s="194"/>
      <c r="R1" s="14"/>
      <c r="S1" s="14"/>
      <c r="T1" s="69"/>
      <c r="U1" s="69"/>
      <c r="V1" s="69"/>
      <c r="W1" s="69"/>
      <c r="X1" s="69"/>
      <c r="Y1" s="69"/>
      <c r="Z1" s="69"/>
      <c r="AA1" s="69"/>
      <c r="AB1" s="69"/>
      <c r="AC1" s="69"/>
      <c r="AD1" s="69"/>
      <c r="AE1" s="69"/>
      <c r="AF1" s="15"/>
      <c r="AG1" s="15"/>
      <c r="AH1" s="15"/>
      <c r="AI1" s="15"/>
      <c r="AJ1" s="15"/>
      <c r="AK1" s="15"/>
      <c r="AL1" s="15"/>
      <c r="AM1" s="14"/>
      <c r="AN1" s="14"/>
      <c r="AO1" s="14"/>
      <c r="AP1" s="14"/>
      <c r="AQ1" s="14"/>
      <c r="AR1" s="14"/>
      <c r="AS1" s="14"/>
      <c r="AT1" s="14"/>
      <c r="AU1" s="14"/>
      <c r="AV1" s="14"/>
    </row>
    <row r="2" spans="1:48" s="14" customFormat="1" ht="15" customHeight="1" x14ac:dyDescent="0.3">
      <c r="B2" s="194"/>
      <c r="C2" s="194"/>
      <c r="D2" s="194"/>
      <c r="E2" s="194"/>
      <c r="F2" s="194"/>
      <c r="G2" s="194"/>
      <c r="H2" s="194"/>
      <c r="I2" s="194"/>
      <c r="J2" s="194"/>
      <c r="K2" s="194"/>
      <c r="L2" s="194"/>
      <c r="M2" s="194"/>
      <c r="N2" s="194"/>
      <c r="O2" s="194"/>
    </row>
    <row r="3" spans="1:48" s="14" customFormat="1" x14ac:dyDescent="0.3">
      <c r="D3" s="156"/>
      <c r="F3" s="156"/>
    </row>
    <row r="4" spans="1:48" s="14" customFormat="1" ht="17.399999999999999" x14ac:dyDescent="0.3">
      <c r="B4" s="67" t="s">
        <v>70</v>
      </c>
      <c r="C4" s="34"/>
      <c r="D4" s="64"/>
      <c r="E4" s="63"/>
      <c r="F4" s="63"/>
      <c r="G4" s="63"/>
      <c r="H4" s="63"/>
      <c r="I4" s="63"/>
      <c r="J4" s="63"/>
      <c r="K4" s="63"/>
      <c r="L4" s="63"/>
      <c r="M4" s="56"/>
      <c r="V4" s="34"/>
    </row>
    <row r="5" spans="1:48" s="14" customFormat="1" ht="15.6" x14ac:dyDescent="0.3">
      <c r="B5" s="65" t="s">
        <v>40</v>
      </c>
      <c r="C5" s="66" t="s">
        <v>55</v>
      </c>
      <c r="D5" s="140" t="s">
        <v>50</v>
      </c>
      <c r="E5" s="140" t="s">
        <v>51</v>
      </c>
      <c r="F5" s="66" t="s">
        <v>52</v>
      </c>
      <c r="G5" s="141" t="s">
        <v>53</v>
      </c>
      <c r="H5" s="141" t="s">
        <v>68</v>
      </c>
      <c r="I5" s="141" t="s">
        <v>67</v>
      </c>
      <c r="J5" s="141" t="s">
        <v>69</v>
      </c>
      <c r="K5" s="141" t="s">
        <v>73</v>
      </c>
      <c r="L5" s="141" t="s">
        <v>74</v>
      </c>
      <c r="M5" s="141" t="s">
        <v>77</v>
      </c>
      <c r="N5" s="126" t="s">
        <v>83</v>
      </c>
      <c r="O5" s="111" t="s">
        <v>54</v>
      </c>
      <c r="AB5"/>
      <c r="AC5"/>
      <c r="AD5"/>
      <c r="AE5"/>
      <c r="AF5"/>
      <c r="AG5"/>
      <c r="AH5"/>
      <c r="AI5"/>
      <c r="AJ5"/>
      <c r="AK5"/>
      <c r="AL5"/>
      <c r="AM5"/>
      <c r="AN5"/>
    </row>
    <row r="6" spans="1:48" s="14" customFormat="1" ht="15.6" x14ac:dyDescent="0.3">
      <c r="B6" s="62" t="s">
        <v>39</v>
      </c>
      <c r="C6" s="120" t="s">
        <v>47</v>
      </c>
      <c r="D6" s="59">
        <v>468875</v>
      </c>
      <c r="E6" s="59">
        <v>495309</v>
      </c>
      <c r="F6" s="59">
        <v>490791</v>
      </c>
      <c r="G6" s="59">
        <v>498882</v>
      </c>
      <c r="H6" s="59">
        <v>505859</v>
      </c>
      <c r="I6" s="59">
        <v>496370</v>
      </c>
      <c r="J6" s="59">
        <v>569700</v>
      </c>
      <c r="K6" s="59">
        <v>549349</v>
      </c>
      <c r="L6" s="59">
        <v>540333</v>
      </c>
      <c r="M6" s="59">
        <v>544054</v>
      </c>
      <c r="N6" s="125">
        <f>SUM(Table14[[#This Row],[2023]]/Table14[[#This Row],[2014]])-1</f>
        <v>0.16033910957078112</v>
      </c>
      <c r="O6" s="59"/>
      <c r="AB6"/>
      <c r="AC6"/>
      <c r="AD6"/>
      <c r="AE6"/>
      <c r="AF6"/>
      <c r="AG6"/>
      <c r="AH6"/>
      <c r="AI6"/>
      <c r="AJ6"/>
      <c r="AK6"/>
      <c r="AL6"/>
      <c r="AM6"/>
      <c r="AN6"/>
    </row>
    <row r="7" spans="1:48" s="14" customFormat="1" ht="15.6" x14ac:dyDescent="0.3">
      <c r="B7" s="60" t="s">
        <v>38</v>
      </c>
      <c r="C7" s="58" t="s">
        <v>58</v>
      </c>
      <c r="D7" s="61">
        <v>68316</v>
      </c>
      <c r="E7" s="59">
        <v>71299</v>
      </c>
      <c r="F7" s="59">
        <v>71315</v>
      </c>
      <c r="G7" s="59">
        <v>71657</v>
      </c>
      <c r="H7" s="59">
        <v>72278</v>
      </c>
      <c r="I7" s="59">
        <v>72016</v>
      </c>
      <c r="J7" s="59">
        <v>83990</v>
      </c>
      <c r="K7" s="59">
        <v>78959</v>
      </c>
      <c r="L7" s="59">
        <v>78626</v>
      </c>
      <c r="M7" s="59">
        <v>78870</v>
      </c>
      <c r="N7" s="125">
        <f>SUM(Table14[[#This Row],[2023]]/Table14[[#This Row],[2014]])-1</f>
        <v>0.15448796767960649</v>
      </c>
      <c r="O7" s="59"/>
      <c r="AB7"/>
      <c r="AC7"/>
      <c r="AD7"/>
      <c r="AE7"/>
      <c r="AF7"/>
      <c r="AG7"/>
      <c r="AH7"/>
      <c r="AI7"/>
      <c r="AJ7"/>
      <c r="AK7"/>
      <c r="AL7"/>
      <c r="AM7"/>
      <c r="AN7"/>
    </row>
    <row r="8" spans="1:48" s="14" customFormat="1" ht="15.6" x14ac:dyDescent="0.3">
      <c r="B8" s="60" t="s">
        <v>25</v>
      </c>
      <c r="C8" s="58" t="s">
        <v>1</v>
      </c>
      <c r="D8" s="61">
        <v>12002</v>
      </c>
      <c r="E8" s="59">
        <v>12259</v>
      </c>
      <c r="F8" s="59">
        <v>12333</v>
      </c>
      <c r="G8" s="59">
        <v>12697</v>
      </c>
      <c r="H8" s="59">
        <v>12930</v>
      </c>
      <c r="I8" s="59">
        <v>12831</v>
      </c>
      <c r="J8" s="59">
        <v>14652</v>
      </c>
      <c r="K8" s="59">
        <v>13985</v>
      </c>
      <c r="L8" s="59">
        <v>14039</v>
      </c>
      <c r="M8" s="59">
        <v>14341</v>
      </c>
      <c r="N8" s="125">
        <f>SUM(Table14[[#This Row],[2023]]/Table14[[#This Row],[2014]])-1</f>
        <v>0.19488418596900514</v>
      </c>
      <c r="O8" s="59"/>
      <c r="AB8"/>
      <c r="AC8"/>
      <c r="AD8"/>
      <c r="AE8"/>
      <c r="AF8"/>
      <c r="AG8"/>
      <c r="AH8"/>
      <c r="AI8"/>
      <c r="AJ8"/>
      <c r="AK8"/>
      <c r="AL8"/>
      <c r="AM8"/>
      <c r="AN8"/>
    </row>
    <row r="9" spans="1:48" s="14" customFormat="1" ht="15.6" x14ac:dyDescent="0.3">
      <c r="B9" s="60" t="s">
        <v>43</v>
      </c>
      <c r="C9" s="58" t="s">
        <v>2</v>
      </c>
      <c r="D9" s="61">
        <v>1234</v>
      </c>
      <c r="E9" s="59">
        <v>1265</v>
      </c>
      <c r="F9" s="59">
        <v>1349</v>
      </c>
      <c r="G9" s="59">
        <v>1277</v>
      </c>
      <c r="H9" s="59">
        <v>1264</v>
      </c>
      <c r="I9" s="59">
        <v>1331</v>
      </c>
      <c r="J9" s="112">
        <v>1525</v>
      </c>
      <c r="K9" s="112">
        <v>1526</v>
      </c>
      <c r="L9" s="112">
        <v>1452</v>
      </c>
      <c r="M9" s="112">
        <v>1409</v>
      </c>
      <c r="N9" s="125">
        <f>SUM(Table14[[#This Row],[2023]]/Table14[[#This Row],[2014]])-1</f>
        <v>0.14181523500810367</v>
      </c>
      <c r="O9" s="59"/>
      <c r="AB9"/>
      <c r="AC9"/>
      <c r="AD9"/>
      <c r="AE9"/>
      <c r="AF9"/>
      <c r="AG9"/>
      <c r="AH9"/>
      <c r="AI9"/>
      <c r="AJ9"/>
      <c r="AK9"/>
      <c r="AL9"/>
      <c r="AM9"/>
      <c r="AN9"/>
    </row>
    <row r="10" spans="1:48" s="14" customFormat="1" ht="15.6" x14ac:dyDescent="0.3">
      <c r="B10" s="60" t="s">
        <v>44</v>
      </c>
      <c r="C10" s="58" t="s">
        <v>3</v>
      </c>
      <c r="D10" s="61">
        <v>1782</v>
      </c>
      <c r="E10" s="59">
        <v>1986</v>
      </c>
      <c r="F10" s="59">
        <v>1862</v>
      </c>
      <c r="G10" s="59">
        <v>1868</v>
      </c>
      <c r="H10" s="59">
        <v>1915</v>
      </c>
      <c r="I10" s="59">
        <v>1832</v>
      </c>
      <c r="J10" s="112">
        <v>2089</v>
      </c>
      <c r="K10" s="112">
        <v>2067</v>
      </c>
      <c r="L10" s="112">
        <v>1951</v>
      </c>
      <c r="M10" s="112">
        <v>2047</v>
      </c>
      <c r="N10" s="125">
        <f>SUM(Table14[[#This Row],[2023]]/Table14[[#This Row],[2014]])-1</f>
        <v>0.14870931537598198</v>
      </c>
      <c r="O10" s="59"/>
      <c r="AB10"/>
      <c r="AC10"/>
      <c r="AD10"/>
      <c r="AE10"/>
      <c r="AF10"/>
      <c r="AG10"/>
      <c r="AH10"/>
      <c r="AI10"/>
      <c r="AJ10"/>
      <c r="AK10"/>
      <c r="AL10"/>
      <c r="AM10"/>
      <c r="AN10"/>
    </row>
    <row r="11" spans="1:48" s="14" customFormat="1" ht="15.6" x14ac:dyDescent="0.3">
      <c r="B11" s="60" t="s">
        <v>26</v>
      </c>
      <c r="C11" s="57" t="s">
        <v>4</v>
      </c>
      <c r="D11" s="61">
        <v>911</v>
      </c>
      <c r="E11" s="59">
        <v>943</v>
      </c>
      <c r="F11" s="59">
        <v>865</v>
      </c>
      <c r="G11" s="112">
        <v>950</v>
      </c>
      <c r="H11" s="112">
        <v>954</v>
      </c>
      <c r="I11" s="112">
        <v>960</v>
      </c>
      <c r="J11" s="112">
        <v>1141</v>
      </c>
      <c r="K11" s="112">
        <v>1092</v>
      </c>
      <c r="L11" s="112">
        <v>1086</v>
      </c>
      <c r="M11" s="112">
        <v>1085</v>
      </c>
      <c r="N11" s="125">
        <f>SUM(Table14[[#This Row],[2023]]/Table14[[#This Row],[2014]])-1</f>
        <v>0.19099890230515926</v>
      </c>
      <c r="O11" s="59"/>
      <c r="AB11"/>
      <c r="AC11"/>
      <c r="AD11"/>
      <c r="AE11"/>
      <c r="AF11"/>
      <c r="AG11"/>
      <c r="AH11"/>
      <c r="AI11"/>
      <c r="AJ11"/>
      <c r="AK11"/>
      <c r="AL11"/>
      <c r="AM11"/>
      <c r="AN11"/>
    </row>
    <row r="12" spans="1:48" s="14" customFormat="1" ht="15.6" x14ac:dyDescent="0.3">
      <c r="B12" s="60" t="s">
        <v>27</v>
      </c>
      <c r="C12" s="57" t="s">
        <v>5</v>
      </c>
      <c r="D12" s="61">
        <v>1044</v>
      </c>
      <c r="E12" s="59">
        <v>1024</v>
      </c>
      <c r="F12" s="59">
        <v>1087</v>
      </c>
      <c r="G12" s="112">
        <v>1149</v>
      </c>
      <c r="H12" s="112">
        <v>1126</v>
      </c>
      <c r="I12" s="112">
        <v>1148</v>
      </c>
      <c r="J12" s="112">
        <v>1383</v>
      </c>
      <c r="K12" s="112">
        <v>1179</v>
      </c>
      <c r="L12" s="112">
        <v>1274</v>
      </c>
      <c r="M12" s="112">
        <v>1410</v>
      </c>
      <c r="N12" s="125">
        <f>SUM(Table14[[#This Row],[2023]]/Table14[[#This Row],[2014]])-1</f>
        <v>0.35057471264367823</v>
      </c>
      <c r="O12" s="59"/>
      <c r="AB12"/>
      <c r="AC12"/>
      <c r="AD12"/>
      <c r="AE12"/>
      <c r="AF12"/>
      <c r="AG12"/>
      <c r="AH12"/>
      <c r="AI12"/>
      <c r="AJ12"/>
      <c r="AK12"/>
      <c r="AL12"/>
      <c r="AM12"/>
      <c r="AN12"/>
    </row>
    <row r="13" spans="1:48" s="14" customFormat="1" ht="15.6" x14ac:dyDescent="0.3">
      <c r="B13" s="60" t="s">
        <v>28</v>
      </c>
      <c r="C13" s="57" t="s">
        <v>6</v>
      </c>
      <c r="D13" s="61">
        <v>1019</v>
      </c>
      <c r="E13" s="59">
        <v>1056</v>
      </c>
      <c r="F13" s="59">
        <v>1055</v>
      </c>
      <c r="G13" s="112">
        <v>1086</v>
      </c>
      <c r="H13" s="112">
        <v>1101</v>
      </c>
      <c r="I13" s="112">
        <v>1106</v>
      </c>
      <c r="J13" s="112">
        <v>1212</v>
      </c>
      <c r="K13" s="112">
        <v>1175</v>
      </c>
      <c r="L13" s="112">
        <v>1208</v>
      </c>
      <c r="M13" s="112">
        <v>1174</v>
      </c>
      <c r="N13" s="125">
        <f>SUM(Table14[[#This Row],[2023]]/Table14[[#This Row],[2014]])-1</f>
        <v>0.15210991167811572</v>
      </c>
      <c r="O13" s="59"/>
      <c r="AB13"/>
      <c r="AC13"/>
      <c r="AD13"/>
      <c r="AE13"/>
      <c r="AF13"/>
      <c r="AG13"/>
      <c r="AH13"/>
      <c r="AI13"/>
      <c r="AJ13"/>
      <c r="AK13"/>
      <c r="AL13"/>
      <c r="AM13"/>
      <c r="AN13"/>
    </row>
    <row r="14" spans="1:48" s="14" customFormat="1" ht="15.6" x14ac:dyDescent="0.3">
      <c r="B14" s="60" t="s">
        <v>29</v>
      </c>
      <c r="C14" s="57" t="s">
        <v>7</v>
      </c>
      <c r="D14" s="61">
        <v>812</v>
      </c>
      <c r="E14" s="59">
        <v>799</v>
      </c>
      <c r="F14" s="59">
        <v>845</v>
      </c>
      <c r="G14" s="112">
        <v>845</v>
      </c>
      <c r="H14" s="112">
        <v>873</v>
      </c>
      <c r="I14" s="112">
        <v>846</v>
      </c>
      <c r="J14" s="112">
        <v>936</v>
      </c>
      <c r="K14" s="112">
        <v>908</v>
      </c>
      <c r="L14" s="112">
        <v>936</v>
      </c>
      <c r="M14" s="112">
        <v>965</v>
      </c>
      <c r="N14" s="125">
        <f>SUM(Table14[[#This Row],[2023]]/Table14[[#This Row],[2014]])-1</f>
        <v>0.18842364532019706</v>
      </c>
      <c r="O14" s="59"/>
      <c r="AB14"/>
      <c r="AC14"/>
      <c r="AD14"/>
      <c r="AE14"/>
      <c r="AF14"/>
      <c r="AG14"/>
      <c r="AH14"/>
      <c r="AI14"/>
      <c r="AJ14"/>
      <c r="AK14"/>
      <c r="AL14"/>
      <c r="AM14"/>
      <c r="AN14"/>
    </row>
    <row r="15" spans="1:48" s="14" customFormat="1" ht="15.6" x14ac:dyDescent="0.3">
      <c r="B15" s="60" t="s">
        <v>30</v>
      </c>
      <c r="C15" s="57" t="s">
        <v>8</v>
      </c>
      <c r="D15" s="61">
        <v>1481</v>
      </c>
      <c r="E15" s="59">
        <v>1497</v>
      </c>
      <c r="F15" s="59">
        <v>1530</v>
      </c>
      <c r="G15" s="112">
        <v>1451</v>
      </c>
      <c r="H15" s="112">
        <v>1499</v>
      </c>
      <c r="I15" s="112">
        <v>1484</v>
      </c>
      <c r="J15" s="112">
        <v>1589</v>
      </c>
      <c r="K15" s="112">
        <v>1652</v>
      </c>
      <c r="L15" s="112">
        <v>1648</v>
      </c>
      <c r="M15" s="112">
        <v>1721</v>
      </c>
      <c r="N15" s="125">
        <f>SUM(Table14[[#This Row],[2023]]/Table14[[#This Row],[2014]])-1</f>
        <v>0.16205266711681299</v>
      </c>
      <c r="O15" s="59"/>
      <c r="AB15"/>
      <c r="AC15"/>
      <c r="AD15"/>
      <c r="AE15"/>
      <c r="AF15"/>
      <c r="AG15"/>
      <c r="AH15"/>
      <c r="AI15"/>
      <c r="AJ15"/>
      <c r="AK15"/>
      <c r="AL15"/>
      <c r="AM15"/>
      <c r="AN15"/>
    </row>
    <row r="16" spans="1:48" s="14" customFormat="1" ht="15.6" x14ac:dyDescent="0.3">
      <c r="B16" s="60" t="s">
        <v>31</v>
      </c>
      <c r="C16" s="57" t="s">
        <v>9</v>
      </c>
      <c r="D16" s="61">
        <v>873</v>
      </c>
      <c r="E16" s="59">
        <v>858</v>
      </c>
      <c r="F16" s="59">
        <v>835</v>
      </c>
      <c r="G16" s="112">
        <v>952</v>
      </c>
      <c r="H16" s="112">
        <v>900</v>
      </c>
      <c r="I16" s="112">
        <v>851</v>
      </c>
      <c r="J16" s="112">
        <v>1042</v>
      </c>
      <c r="K16" s="112">
        <v>967</v>
      </c>
      <c r="L16" s="112">
        <v>927</v>
      </c>
      <c r="M16" s="112">
        <v>960</v>
      </c>
      <c r="N16" s="125">
        <f>SUM(Table14[[#This Row],[2023]]/Table14[[#This Row],[2014]])-1</f>
        <v>9.9656357388316241E-2</v>
      </c>
      <c r="O16" s="59"/>
      <c r="AB16"/>
      <c r="AC16"/>
      <c r="AD16"/>
      <c r="AE16"/>
      <c r="AF16"/>
      <c r="AG16"/>
      <c r="AH16"/>
      <c r="AI16"/>
      <c r="AJ16"/>
      <c r="AK16"/>
      <c r="AL16"/>
      <c r="AM16"/>
      <c r="AN16"/>
    </row>
    <row r="17" spans="2:40" s="14" customFormat="1" ht="15.6" x14ac:dyDescent="0.3">
      <c r="B17" s="60" t="s">
        <v>32</v>
      </c>
      <c r="C17" s="57" t="s">
        <v>10</v>
      </c>
      <c r="D17" s="61">
        <v>1205</v>
      </c>
      <c r="E17" s="59">
        <v>1239</v>
      </c>
      <c r="F17" s="59">
        <v>1177</v>
      </c>
      <c r="G17" s="112">
        <v>1245</v>
      </c>
      <c r="H17" s="112">
        <v>1238</v>
      </c>
      <c r="I17" s="112">
        <v>1281</v>
      </c>
      <c r="J17" s="112">
        <v>1518</v>
      </c>
      <c r="K17" s="112">
        <v>1428</v>
      </c>
      <c r="L17" s="112">
        <v>1370</v>
      </c>
      <c r="M17" s="112">
        <v>1382</v>
      </c>
      <c r="N17" s="125">
        <f>SUM(Table14[[#This Row],[2023]]/Table14[[#This Row],[2014]])-1</f>
        <v>0.14688796680497918</v>
      </c>
      <c r="O17" s="59"/>
      <c r="AB17"/>
      <c r="AC17"/>
      <c r="AD17"/>
      <c r="AE17"/>
      <c r="AF17"/>
      <c r="AG17"/>
      <c r="AH17"/>
      <c r="AI17"/>
      <c r="AJ17"/>
      <c r="AK17"/>
      <c r="AL17"/>
      <c r="AM17"/>
      <c r="AN17"/>
    </row>
    <row r="18" spans="2:40" s="14" customFormat="1" ht="15.6" x14ac:dyDescent="0.3">
      <c r="B18" s="60" t="s">
        <v>33</v>
      </c>
      <c r="C18" s="57" t="s">
        <v>11</v>
      </c>
      <c r="D18" s="61">
        <v>607</v>
      </c>
      <c r="E18" s="59">
        <v>550</v>
      </c>
      <c r="F18" s="59">
        <v>611</v>
      </c>
      <c r="G18" s="112">
        <v>622</v>
      </c>
      <c r="H18" s="112">
        <v>628</v>
      </c>
      <c r="I18" s="112">
        <v>595</v>
      </c>
      <c r="J18" s="112">
        <v>747</v>
      </c>
      <c r="K18" s="112">
        <v>692</v>
      </c>
      <c r="L18" s="112">
        <v>586</v>
      </c>
      <c r="M18" s="112">
        <v>668</v>
      </c>
      <c r="N18" s="125">
        <f>SUM(Table14[[#This Row],[2023]]/Table14[[#This Row],[2014]])-1</f>
        <v>0.10049423393739709</v>
      </c>
      <c r="O18" s="59"/>
      <c r="AB18"/>
      <c r="AC18"/>
      <c r="AD18"/>
      <c r="AE18"/>
      <c r="AF18"/>
      <c r="AG18"/>
      <c r="AH18"/>
      <c r="AI18"/>
      <c r="AJ18"/>
      <c r="AK18"/>
      <c r="AL18"/>
      <c r="AM18"/>
      <c r="AN18"/>
    </row>
    <row r="19" spans="2:40" s="14" customFormat="1" ht="15.6" x14ac:dyDescent="0.3">
      <c r="B19" s="60" t="s">
        <v>34</v>
      </c>
      <c r="C19" s="57" t="s">
        <v>12</v>
      </c>
      <c r="D19" s="61">
        <v>650</v>
      </c>
      <c r="E19" s="59">
        <v>670</v>
      </c>
      <c r="F19" s="59">
        <v>621</v>
      </c>
      <c r="G19" s="112">
        <v>650</v>
      </c>
      <c r="H19" s="112">
        <v>708</v>
      </c>
      <c r="I19" s="112">
        <v>712</v>
      </c>
      <c r="J19" s="112">
        <v>778</v>
      </c>
      <c r="K19" s="112">
        <v>753</v>
      </c>
      <c r="L19" s="112">
        <v>801</v>
      </c>
      <c r="M19" s="112">
        <v>792</v>
      </c>
      <c r="N19" s="125">
        <f>SUM(Table14[[#This Row],[2023]]/Table14[[#This Row],[2014]])-1</f>
        <v>0.21846153846153848</v>
      </c>
      <c r="O19" s="59"/>
      <c r="AB19"/>
      <c r="AC19"/>
      <c r="AD19"/>
      <c r="AE19"/>
      <c r="AF19"/>
      <c r="AG19"/>
      <c r="AH19"/>
      <c r="AI19"/>
      <c r="AJ19"/>
      <c r="AK19"/>
      <c r="AL19"/>
      <c r="AM19"/>
      <c r="AN19"/>
    </row>
    <row r="20" spans="2:40" s="14" customFormat="1" ht="15.6" x14ac:dyDescent="0.3">
      <c r="B20" s="60" t="s">
        <v>35</v>
      </c>
      <c r="C20" s="57" t="s">
        <v>13</v>
      </c>
      <c r="D20" s="61">
        <v>939</v>
      </c>
      <c r="E20" s="59">
        <v>1006</v>
      </c>
      <c r="F20" s="59">
        <v>1021</v>
      </c>
      <c r="G20" s="112">
        <v>1043</v>
      </c>
      <c r="H20" s="112">
        <v>1056</v>
      </c>
      <c r="I20" s="112">
        <v>1029</v>
      </c>
      <c r="J20" s="112">
        <v>1161</v>
      </c>
      <c r="K20" s="112">
        <v>1114</v>
      </c>
      <c r="L20" s="112">
        <v>1160</v>
      </c>
      <c r="M20" s="112">
        <v>1115</v>
      </c>
      <c r="N20" s="125">
        <f>SUM(Table14[[#This Row],[2023]]/Table14[[#This Row],[2014]])-1</f>
        <v>0.18743343982960603</v>
      </c>
      <c r="O20" s="59"/>
      <c r="AB20"/>
      <c r="AC20"/>
      <c r="AD20"/>
      <c r="AE20"/>
      <c r="AF20"/>
      <c r="AG20"/>
      <c r="AH20"/>
      <c r="AI20"/>
      <c r="AJ20"/>
      <c r="AK20"/>
      <c r="AL20"/>
      <c r="AM20"/>
      <c r="AN20"/>
    </row>
    <row r="21" spans="2:40" s="14" customFormat="1" ht="15.6" x14ac:dyDescent="0.3">
      <c r="B21" s="60" t="s">
        <v>36</v>
      </c>
      <c r="C21" s="57" t="s">
        <v>14</v>
      </c>
      <c r="D21" s="61">
        <v>1074</v>
      </c>
      <c r="E21" s="59">
        <v>1165</v>
      </c>
      <c r="F21" s="59">
        <v>1210</v>
      </c>
      <c r="G21" s="112">
        <v>1202</v>
      </c>
      <c r="H21" s="112">
        <v>1284</v>
      </c>
      <c r="I21" s="112">
        <v>1248</v>
      </c>
      <c r="J21" s="112">
        <v>1435</v>
      </c>
      <c r="K21" s="112">
        <v>1340</v>
      </c>
      <c r="L21" s="112">
        <v>1415</v>
      </c>
      <c r="M21" s="112">
        <v>1401</v>
      </c>
      <c r="N21" s="125">
        <f>SUM(Table14[[#This Row],[2023]]/Table14[[#This Row],[2014]])-1</f>
        <v>0.3044692737430168</v>
      </c>
      <c r="O21" s="59"/>
      <c r="AB21"/>
      <c r="AC21"/>
      <c r="AD21"/>
      <c r="AE21"/>
      <c r="AF21"/>
      <c r="AG21"/>
      <c r="AH21"/>
      <c r="AI21"/>
      <c r="AJ21"/>
      <c r="AK21"/>
      <c r="AL21"/>
      <c r="AM21"/>
      <c r="AN21"/>
    </row>
    <row r="22" spans="2:40" s="14" customFormat="1" ht="15.6" x14ac:dyDescent="0.3">
      <c r="B22" s="60" t="s">
        <v>37</v>
      </c>
      <c r="C22" s="57" t="s">
        <v>15</v>
      </c>
      <c r="D22" s="61">
        <v>1387</v>
      </c>
      <c r="E22" s="59">
        <v>1452</v>
      </c>
      <c r="F22" s="59">
        <v>1476</v>
      </c>
      <c r="G22" s="112">
        <v>1502</v>
      </c>
      <c r="H22" s="112">
        <v>1563</v>
      </c>
      <c r="I22" s="112">
        <v>1571</v>
      </c>
      <c r="J22" s="112">
        <v>1710</v>
      </c>
      <c r="K22" s="112">
        <v>1685</v>
      </c>
      <c r="L22" s="112">
        <v>1628</v>
      </c>
      <c r="M22" s="112">
        <v>1668</v>
      </c>
      <c r="N22" s="125">
        <f>SUM(Table14[[#This Row],[2023]]/Table14[[#This Row],[2014]])-1</f>
        <v>0.20259552992069207</v>
      </c>
      <c r="O22" s="59"/>
      <c r="AB22"/>
      <c r="AC22"/>
      <c r="AD22"/>
      <c r="AE22"/>
      <c r="AF22"/>
      <c r="AG22"/>
      <c r="AH22"/>
      <c r="AI22"/>
      <c r="AJ22"/>
      <c r="AK22"/>
      <c r="AL22"/>
      <c r="AM22"/>
      <c r="AN22"/>
    </row>
    <row r="23" spans="2:40" s="14" customFormat="1" ht="15.6" x14ac:dyDescent="0.3">
      <c r="B23" s="34"/>
      <c r="C23" s="34"/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X23"/>
      <c r="Y23"/>
      <c r="Z23"/>
      <c r="AA23"/>
      <c r="AB23"/>
      <c r="AC23"/>
      <c r="AD23"/>
      <c r="AE23"/>
      <c r="AF23"/>
      <c r="AG23"/>
      <c r="AH23"/>
      <c r="AI23"/>
      <c r="AJ23"/>
    </row>
    <row r="24" spans="2:40" s="14" customFormat="1" x14ac:dyDescent="0.3">
      <c r="B24" s="127"/>
      <c r="C24" s="128"/>
      <c r="D24" s="128"/>
      <c r="E24" s="128"/>
      <c r="F24" s="128"/>
      <c r="G24" s="128"/>
      <c r="H24" s="128"/>
      <c r="I24" s="119"/>
      <c r="J24" s="109"/>
      <c r="K24" s="88"/>
      <c r="L24" s="119"/>
      <c r="N24" s="68"/>
      <c r="X24"/>
      <c r="Y24"/>
      <c r="Z24"/>
      <c r="AA24"/>
      <c r="AB24"/>
      <c r="AC24"/>
      <c r="AD24"/>
      <c r="AE24"/>
      <c r="AF24"/>
      <c r="AG24"/>
      <c r="AH24"/>
      <c r="AI24"/>
      <c r="AJ24"/>
    </row>
    <row r="25" spans="2:40" s="14" customFormat="1" ht="15.6" x14ac:dyDescent="0.3">
      <c r="B25" s="36" t="s">
        <v>75</v>
      </c>
      <c r="C25" s="34"/>
      <c r="D25" s="31"/>
      <c r="E25" s="31"/>
      <c r="F25" s="34"/>
      <c r="G25" s="34"/>
      <c r="H25" s="34"/>
      <c r="I25" s="34"/>
      <c r="J25" s="34"/>
      <c r="K25" s="34"/>
      <c r="L25" s="34"/>
      <c r="N25" s="68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</row>
    <row r="26" spans="2:40" s="14" customFormat="1" ht="15.75" hidden="1" customHeight="1" x14ac:dyDescent="0.3">
      <c r="C26" s="34"/>
      <c r="D26" s="32"/>
      <c r="E26" s="32"/>
      <c r="F26" s="32"/>
      <c r="G26" s="32"/>
      <c r="H26" s="32"/>
      <c r="I26" s="32"/>
      <c r="J26" s="32"/>
      <c r="K26" s="32"/>
      <c r="L26" s="32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</row>
    <row r="27" spans="2:40" s="135" customFormat="1" hidden="1" x14ac:dyDescent="0.3"/>
    <row r="28" spans="2:40" s="135" customFormat="1" ht="15.6" hidden="1" x14ac:dyDescent="0.3">
      <c r="B28" s="136"/>
      <c r="C28" s="136" t="s">
        <v>72</v>
      </c>
      <c r="D28" s="136" t="s">
        <v>57</v>
      </c>
      <c r="E28" s="136"/>
    </row>
    <row r="29" spans="2:40" s="135" customFormat="1" ht="15.6" hidden="1" x14ac:dyDescent="0.3">
      <c r="B29" s="137" t="s">
        <v>47</v>
      </c>
      <c r="C29" s="138">
        <v>585195</v>
      </c>
      <c r="D29" s="139">
        <v>569700</v>
      </c>
      <c r="E29" s="134">
        <f>(D29-C29)</f>
        <v>-15495</v>
      </c>
      <c r="F29" s="134"/>
      <c r="G29" s="134"/>
      <c r="H29" s="134" t="s">
        <v>47</v>
      </c>
      <c r="I29" s="134">
        <v>496370</v>
      </c>
      <c r="J29" s="134">
        <v>569700</v>
      </c>
      <c r="K29" s="134">
        <f>SUM(J29-I29)</f>
        <v>73330</v>
      </c>
      <c r="L29" s="134"/>
    </row>
    <row r="30" spans="2:40" s="135" customFormat="1" ht="15.6" hidden="1" x14ac:dyDescent="0.3">
      <c r="B30" s="137" t="s">
        <v>58</v>
      </c>
      <c r="C30" s="138">
        <v>76329</v>
      </c>
      <c r="D30" s="139">
        <v>83990</v>
      </c>
      <c r="E30" s="134">
        <f>(D30-C30)</f>
        <v>7661</v>
      </c>
      <c r="F30" s="134"/>
      <c r="G30" s="134"/>
      <c r="H30" s="134" t="s">
        <v>58</v>
      </c>
      <c r="I30" s="134">
        <v>72016</v>
      </c>
      <c r="J30" s="134">
        <v>83990</v>
      </c>
      <c r="K30" s="134">
        <f t="shared" ref="K30:K45" si="0">SUM(J30-I30)</f>
        <v>11974</v>
      </c>
      <c r="L30" s="134"/>
    </row>
    <row r="31" spans="2:40" s="135" customFormat="1" ht="15.6" hidden="1" x14ac:dyDescent="0.3">
      <c r="B31" s="137" t="s">
        <v>2</v>
      </c>
      <c r="C31" s="138">
        <v>1893</v>
      </c>
      <c r="D31" s="139">
        <v>1525</v>
      </c>
      <c r="E31" s="134">
        <f>(D31-C31)</f>
        <v>-368</v>
      </c>
      <c r="F31" s="134"/>
      <c r="G31" s="134"/>
      <c r="H31" s="134" t="s">
        <v>1</v>
      </c>
      <c r="I31" s="134">
        <v>12831</v>
      </c>
      <c r="J31" s="134">
        <v>14652</v>
      </c>
      <c r="K31" s="134">
        <f t="shared" si="0"/>
        <v>1821</v>
      </c>
      <c r="L31" s="134"/>
    </row>
    <row r="32" spans="2:40" s="135" customFormat="1" ht="15.6" hidden="1" x14ac:dyDescent="0.3">
      <c r="B32" s="137" t="s">
        <v>3</v>
      </c>
      <c r="C32" s="138">
        <v>1480</v>
      </c>
      <c r="D32" s="139">
        <v>2089</v>
      </c>
      <c r="E32" s="134">
        <f>(D32-C32)</f>
        <v>609</v>
      </c>
      <c r="F32" s="134"/>
      <c r="G32" s="134"/>
      <c r="H32" s="134" t="s">
        <v>15</v>
      </c>
      <c r="I32" s="134">
        <v>1571</v>
      </c>
      <c r="J32" s="134">
        <v>1141</v>
      </c>
      <c r="K32" s="134">
        <f t="shared" si="0"/>
        <v>-430</v>
      </c>
      <c r="L32" s="134"/>
    </row>
    <row r="33" spans="2:12" s="135" customFormat="1" ht="15.6" hidden="1" x14ac:dyDescent="0.3">
      <c r="B33" s="137" t="s">
        <v>1</v>
      </c>
      <c r="C33" s="138">
        <v>11736</v>
      </c>
      <c r="D33" s="139">
        <v>14652</v>
      </c>
      <c r="E33" s="134">
        <f>(D33-C33)</f>
        <v>2916</v>
      </c>
      <c r="F33" s="134"/>
      <c r="G33" s="134"/>
      <c r="H33" s="134" t="s">
        <v>14</v>
      </c>
      <c r="I33" s="134">
        <v>1248</v>
      </c>
      <c r="J33" s="134">
        <v>1383</v>
      </c>
      <c r="K33" s="134">
        <f t="shared" si="0"/>
        <v>135</v>
      </c>
      <c r="L33" s="134"/>
    </row>
    <row r="34" spans="2:12" s="135" customFormat="1" ht="15.6" hidden="1" x14ac:dyDescent="0.3">
      <c r="B34" s="137" t="s">
        <v>4</v>
      </c>
      <c r="C34" s="138">
        <v>1084</v>
      </c>
      <c r="D34" s="139">
        <v>1141</v>
      </c>
      <c r="E34" s="134">
        <f>(D34-C34)</f>
        <v>57</v>
      </c>
      <c r="F34" s="134"/>
      <c r="G34" s="134"/>
      <c r="H34" s="134" t="s">
        <v>13</v>
      </c>
      <c r="I34" s="134">
        <v>1029</v>
      </c>
      <c r="J34" s="134">
        <v>1212</v>
      </c>
      <c r="K34" s="134">
        <f t="shared" si="0"/>
        <v>183</v>
      </c>
      <c r="L34" s="134"/>
    </row>
    <row r="35" spans="2:12" s="135" customFormat="1" ht="15.6" hidden="1" x14ac:dyDescent="0.3">
      <c r="B35" s="137" t="s">
        <v>5</v>
      </c>
      <c r="C35" s="138">
        <v>1071</v>
      </c>
      <c r="D35" s="139">
        <v>1383</v>
      </c>
      <c r="E35" s="134">
        <f>(D35-C35)</f>
        <v>312</v>
      </c>
      <c r="F35" s="134"/>
      <c r="G35" s="134"/>
      <c r="H35" s="134" t="s">
        <v>12</v>
      </c>
      <c r="I35" s="134">
        <v>712</v>
      </c>
      <c r="J35" s="134">
        <v>936</v>
      </c>
      <c r="K35" s="134">
        <f t="shared" si="0"/>
        <v>224</v>
      </c>
      <c r="L35" s="134"/>
    </row>
    <row r="36" spans="2:12" s="135" customFormat="1" ht="15.6" hidden="1" x14ac:dyDescent="0.3">
      <c r="B36" s="137" t="s">
        <v>6</v>
      </c>
      <c r="C36" s="138">
        <v>546</v>
      </c>
      <c r="D36" s="139">
        <v>1212</v>
      </c>
      <c r="E36" s="134">
        <f>(D36-C36)</f>
        <v>666</v>
      </c>
      <c r="F36" s="134"/>
      <c r="G36" s="134"/>
      <c r="H36" s="134" t="s">
        <v>11</v>
      </c>
      <c r="I36" s="134">
        <v>595</v>
      </c>
      <c r="J36" s="134">
        <v>1589</v>
      </c>
      <c r="K36" s="134">
        <f t="shared" si="0"/>
        <v>994</v>
      </c>
      <c r="L36" s="134"/>
    </row>
    <row r="37" spans="2:12" s="135" customFormat="1" ht="15.6" hidden="1" x14ac:dyDescent="0.3">
      <c r="B37" s="137" t="s">
        <v>7</v>
      </c>
      <c r="C37" s="138">
        <v>920</v>
      </c>
      <c r="D37" s="139">
        <v>936</v>
      </c>
      <c r="E37" s="134">
        <f>(D37-C37)</f>
        <v>16</v>
      </c>
      <c r="F37" s="134"/>
      <c r="G37" s="134"/>
      <c r="H37" s="134" t="s">
        <v>10</v>
      </c>
      <c r="I37" s="134">
        <v>1281</v>
      </c>
      <c r="J37" s="134">
        <v>1042</v>
      </c>
      <c r="K37" s="134">
        <f t="shared" si="0"/>
        <v>-239</v>
      </c>
      <c r="L37" s="134"/>
    </row>
    <row r="38" spans="2:12" s="135" customFormat="1" ht="15.6" hidden="1" x14ac:dyDescent="0.3">
      <c r="B38" s="137" t="s">
        <v>8</v>
      </c>
      <c r="C38" s="138">
        <v>1287</v>
      </c>
      <c r="D38" s="139">
        <v>1589</v>
      </c>
      <c r="E38" s="134">
        <f>(D38-C38)</f>
        <v>302</v>
      </c>
      <c r="F38" s="134"/>
      <c r="G38" s="134"/>
      <c r="H38" s="134" t="s">
        <v>9</v>
      </c>
      <c r="I38" s="134">
        <v>851</v>
      </c>
      <c r="J38" s="134">
        <v>1518</v>
      </c>
      <c r="K38" s="134">
        <f t="shared" si="0"/>
        <v>667</v>
      </c>
      <c r="L38" s="134"/>
    </row>
    <row r="39" spans="2:12" s="135" customFormat="1" ht="15.6" hidden="1" x14ac:dyDescent="0.3">
      <c r="B39" s="137" t="s">
        <v>9</v>
      </c>
      <c r="C39" s="138">
        <v>1100</v>
      </c>
      <c r="D39" s="139">
        <v>1042</v>
      </c>
      <c r="E39" s="134">
        <f>(D39-C39)</f>
        <v>-58</v>
      </c>
      <c r="F39" s="134"/>
      <c r="G39" s="134"/>
      <c r="H39" s="134" t="s">
        <v>8</v>
      </c>
      <c r="I39" s="134">
        <v>1484</v>
      </c>
      <c r="J39" s="134">
        <v>747</v>
      </c>
      <c r="K39" s="134">
        <f t="shared" si="0"/>
        <v>-737</v>
      </c>
      <c r="L39" s="134"/>
    </row>
    <row r="40" spans="2:12" s="135" customFormat="1" ht="15.6" hidden="1" x14ac:dyDescent="0.3">
      <c r="B40" s="137" t="s">
        <v>10</v>
      </c>
      <c r="C40" s="138">
        <v>1747</v>
      </c>
      <c r="D40" s="139">
        <v>1518</v>
      </c>
      <c r="E40" s="134">
        <f>(D40-C40)</f>
        <v>-229</v>
      </c>
      <c r="F40" s="134"/>
      <c r="G40" s="134"/>
      <c r="H40" s="134" t="s">
        <v>7</v>
      </c>
      <c r="I40" s="134">
        <v>846</v>
      </c>
      <c r="J40" s="134">
        <v>778</v>
      </c>
      <c r="K40" s="134">
        <f t="shared" si="0"/>
        <v>-68</v>
      </c>
      <c r="L40" s="134"/>
    </row>
    <row r="41" spans="2:12" s="135" customFormat="1" ht="15.6" hidden="1" x14ac:dyDescent="0.3">
      <c r="B41" s="137" t="s">
        <v>11</v>
      </c>
      <c r="C41" s="138">
        <v>467</v>
      </c>
      <c r="D41" s="139">
        <v>747</v>
      </c>
      <c r="E41" s="134">
        <f>(D41-C41)</f>
        <v>280</v>
      </c>
      <c r="F41" s="134"/>
      <c r="G41" s="134"/>
      <c r="H41" s="134" t="s">
        <v>6</v>
      </c>
      <c r="I41" s="134">
        <v>1106</v>
      </c>
      <c r="J41" s="134">
        <v>1161</v>
      </c>
      <c r="K41" s="134">
        <f t="shared" si="0"/>
        <v>55</v>
      </c>
      <c r="L41" s="134"/>
    </row>
    <row r="42" spans="2:12" s="135" customFormat="1" ht="15.6" hidden="1" x14ac:dyDescent="0.3">
      <c r="B42" s="137" t="s">
        <v>12</v>
      </c>
      <c r="C42" s="138">
        <v>694</v>
      </c>
      <c r="D42" s="139">
        <v>778</v>
      </c>
      <c r="E42" s="134">
        <f>(D42-C42)</f>
        <v>84</v>
      </c>
      <c r="F42" s="134"/>
      <c r="G42" s="134"/>
      <c r="H42" s="134" t="s">
        <v>5</v>
      </c>
      <c r="I42" s="134">
        <v>1148</v>
      </c>
      <c r="J42" s="134">
        <v>1435</v>
      </c>
      <c r="K42" s="134">
        <f t="shared" si="0"/>
        <v>287</v>
      </c>
      <c r="L42" s="134"/>
    </row>
    <row r="43" spans="2:12" s="135" customFormat="1" ht="15.6" hidden="1" x14ac:dyDescent="0.3">
      <c r="B43" s="137" t="s">
        <v>13</v>
      </c>
      <c r="C43" s="138">
        <v>975</v>
      </c>
      <c r="D43" s="139">
        <v>1161</v>
      </c>
      <c r="E43" s="134">
        <f>(D43-C43)</f>
        <v>186</v>
      </c>
      <c r="F43" s="134"/>
      <c r="G43" s="134"/>
      <c r="H43" s="134" t="s">
        <v>4</v>
      </c>
      <c r="I43" s="134">
        <v>960</v>
      </c>
      <c r="J43" s="134">
        <v>1710</v>
      </c>
      <c r="K43" s="134">
        <f t="shared" si="0"/>
        <v>750</v>
      </c>
      <c r="L43" s="134"/>
    </row>
    <row r="44" spans="2:12" s="135" customFormat="1" ht="15.6" hidden="1" x14ac:dyDescent="0.3">
      <c r="B44" s="137" t="s">
        <v>14</v>
      </c>
      <c r="C44" s="138">
        <v>946</v>
      </c>
      <c r="D44" s="139">
        <v>1435</v>
      </c>
      <c r="E44" s="134">
        <f>(D44-C44)</f>
        <v>489</v>
      </c>
      <c r="F44" s="134"/>
      <c r="G44" s="134"/>
      <c r="H44" s="134" t="s">
        <v>3</v>
      </c>
      <c r="I44" s="134">
        <v>1832</v>
      </c>
      <c r="J44" s="134">
        <v>1525</v>
      </c>
      <c r="K44" s="134">
        <f t="shared" si="0"/>
        <v>-307</v>
      </c>
      <c r="L44" s="134"/>
    </row>
    <row r="45" spans="2:12" s="135" customFormat="1" ht="15.6" hidden="1" x14ac:dyDescent="0.3">
      <c r="B45" s="137" t="s">
        <v>15</v>
      </c>
      <c r="C45" s="138">
        <v>899</v>
      </c>
      <c r="D45" s="139">
        <v>1710</v>
      </c>
      <c r="E45" s="134">
        <f>(D45-C45)</f>
        <v>811</v>
      </c>
      <c r="F45" s="134"/>
      <c r="G45" s="134"/>
      <c r="H45" s="134" t="s">
        <v>2</v>
      </c>
      <c r="I45" s="134">
        <v>1331</v>
      </c>
      <c r="J45" s="134">
        <v>2089</v>
      </c>
      <c r="K45" s="134">
        <f t="shared" si="0"/>
        <v>758</v>
      </c>
      <c r="L45" s="134"/>
    </row>
    <row r="46" spans="2:12" s="135" customFormat="1" hidden="1" x14ac:dyDescent="0.3"/>
    <row r="47" spans="2:12" hidden="1" x14ac:dyDescent="0.3"/>
    <row r="48" spans="2:12" x14ac:dyDescent="0.3">
      <c r="B48" s="163" t="s">
        <v>76</v>
      </c>
    </row>
  </sheetData>
  <mergeCells count="1">
    <mergeCell ref="B1:O2"/>
  </mergeCells>
  <phoneticPr fontId="31" type="noConversion"/>
  <hyperlinks>
    <hyperlink ref="B48" r:id="rId1" xr:uid="{28CAD2C1-2A40-406E-9646-4809CCD3FFE4}"/>
  </hyperlinks>
  <pageMargins left="0.7" right="0.7" top="0.75" bottom="0.75" header="0.3" footer="0.3"/>
  <pageSetup paperSize="9" orientation="portrait" horizontalDpi="300" verticalDpi="300" r:id="rId2"/>
  <tableParts count="1">
    <tablePart r:id="rId3"/>
  </tablePar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xr:uid="{00000000-0002-0000-0300-000001000000}">
          <x14:formula1>
            <xm:f>'https://www.lancashire.gov.uk/media/906541/[births_and_deaths_upload_LI.xlsm]Lookup'!#REF!</xm:f>
          </x14:formula1>
          <xm:sqref>V4</xm:sqref>
        </x14:dataValidation>
      </x14:dataValidations>
    </ext>
    <ext xmlns:x14="http://schemas.microsoft.com/office/spreadsheetml/2009/9/main" uri="{05C60535-1F16-4fd2-B633-F4F36F0B64E0}">
      <x14:sparklineGroups xmlns:xm="http://schemas.microsoft.com/office/excel/2006/main">
        <x14:sparklineGroup displayEmptyCellsAs="gap" markers="1" xr2:uid="{00000000-0003-0000-0300-000001000000}">
          <x14:colorSeries rgb="FF376092"/>
          <x14:colorNegative rgb="FFD00000"/>
          <x14:colorAxis rgb="FF000000"/>
          <x14:colorMarkers rgb="FFFF0000"/>
          <x14:colorFirst rgb="FFD00000"/>
          <x14:colorLast rgb="FFD00000"/>
          <x14:colorHigh rgb="FFD00000"/>
          <x14:colorLow rgb="FFD00000"/>
          <x14:sparklines>
            <x14:sparkline>
              <xm:f>'Deaths (counts)'!D6:M6</xm:f>
              <xm:sqref>O6</xm:sqref>
            </x14:sparkline>
            <x14:sparkline>
              <xm:f>'Deaths (counts)'!D7:M7</xm:f>
              <xm:sqref>O7</xm:sqref>
            </x14:sparkline>
            <x14:sparkline>
              <xm:f>'Deaths (counts)'!D8:M8</xm:f>
              <xm:sqref>O8</xm:sqref>
            </x14:sparkline>
            <x14:sparkline>
              <xm:f>'Deaths (counts)'!D9:M9</xm:f>
              <xm:sqref>O9</xm:sqref>
            </x14:sparkline>
            <x14:sparkline>
              <xm:f>'Deaths (counts)'!D10:M10</xm:f>
              <xm:sqref>O10</xm:sqref>
            </x14:sparkline>
            <x14:sparkline>
              <xm:f>'Deaths (counts)'!D11:M11</xm:f>
              <xm:sqref>O11</xm:sqref>
            </x14:sparkline>
            <x14:sparkline>
              <xm:f>'Deaths (counts)'!D12:M12</xm:f>
              <xm:sqref>O12</xm:sqref>
            </x14:sparkline>
            <x14:sparkline>
              <xm:f>'Deaths (counts)'!D13:M13</xm:f>
              <xm:sqref>O13</xm:sqref>
            </x14:sparkline>
            <x14:sparkline>
              <xm:f>'Deaths (counts)'!D14:M14</xm:f>
              <xm:sqref>O14</xm:sqref>
            </x14:sparkline>
            <x14:sparkline>
              <xm:f>'Deaths (counts)'!D15:M15</xm:f>
              <xm:sqref>O15</xm:sqref>
            </x14:sparkline>
            <x14:sparkline>
              <xm:f>'Deaths (counts)'!D16:M16</xm:f>
              <xm:sqref>O16</xm:sqref>
            </x14:sparkline>
            <x14:sparkline>
              <xm:f>'Deaths (counts)'!D17:M17</xm:f>
              <xm:sqref>O17</xm:sqref>
            </x14:sparkline>
            <x14:sparkline>
              <xm:f>'Deaths (counts)'!D18:M18</xm:f>
              <xm:sqref>O18</xm:sqref>
            </x14:sparkline>
            <x14:sparkline>
              <xm:f>'Deaths (counts)'!D19:M19</xm:f>
              <xm:sqref>O19</xm:sqref>
            </x14:sparkline>
            <x14:sparkline>
              <xm:f>'Deaths (counts)'!D20:M20</xm:f>
              <xm:sqref>O20</xm:sqref>
            </x14:sparkline>
            <x14:sparkline>
              <xm:f>'Deaths (counts)'!D21:M21</xm:f>
              <xm:sqref>O21</xm:sqref>
            </x14:sparkline>
            <x14:sparkline>
              <xm:f>'Deaths (counts)'!D22:M22</xm:f>
              <xm:sqref>O22</xm:sqref>
            </x14:sparkline>
          </x14:sparklines>
        </x14:sparklineGroup>
      </x14:sparklineGroup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pageSetUpPr fitToPage="1"/>
  </sheetPr>
  <dimension ref="A1:AJ57"/>
  <sheetViews>
    <sheetView showGridLines="0" zoomScale="62" zoomScaleNormal="62" workbookViewId="0">
      <selection activeCell="G72" sqref="G72"/>
    </sheetView>
  </sheetViews>
  <sheetFormatPr defaultColWidth="9.109375" defaultRowHeight="14.4" x14ac:dyDescent="0.3"/>
  <cols>
    <col min="1" max="3" width="9.109375" customWidth="1"/>
    <col min="4" max="4" width="10.6640625" customWidth="1"/>
    <col min="5" max="5" width="14.109375" customWidth="1"/>
    <col min="6" max="6" width="10.6640625" customWidth="1"/>
    <col min="7" max="26" width="9.109375" customWidth="1"/>
    <col min="27" max="27" width="9.109375" style="14" customWidth="1"/>
    <col min="28" max="28" width="9.109375" style="14"/>
  </cols>
  <sheetData>
    <row r="1" spans="1:36" ht="15" customHeight="1" x14ac:dyDescent="0.3">
      <c r="A1" s="82" t="s">
        <v>78</v>
      </c>
      <c r="B1" s="79"/>
      <c r="C1" s="79"/>
      <c r="D1" s="79"/>
      <c r="E1" s="79"/>
      <c r="F1" s="79"/>
      <c r="G1" s="79"/>
      <c r="H1" s="79"/>
      <c r="I1" s="79"/>
      <c r="J1" s="79"/>
      <c r="K1" s="79"/>
      <c r="L1" s="79"/>
      <c r="M1" s="79"/>
      <c r="N1" s="79"/>
      <c r="O1" s="79"/>
      <c r="P1" s="79"/>
      <c r="Q1" s="79"/>
      <c r="R1" s="79"/>
      <c r="S1" s="79"/>
      <c r="T1" s="79"/>
      <c r="U1" s="79"/>
      <c r="V1" s="79"/>
      <c r="W1" s="79"/>
      <c r="X1" s="79"/>
      <c r="Y1" s="79"/>
      <c r="Z1" s="79"/>
      <c r="AA1" s="81"/>
    </row>
    <row r="2" spans="1:36" ht="15" customHeight="1" x14ac:dyDescent="0.3">
      <c r="A2" s="80"/>
      <c r="B2" s="81"/>
      <c r="C2" s="81"/>
      <c r="D2" s="81"/>
      <c r="E2" s="81"/>
      <c r="F2" s="81"/>
      <c r="G2" s="81"/>
      <c r="H2" s="81"/>
      <c r="I2" s="81"/>
      <c r="J2" s="81"/>
      <c r="K2" s="81"/>
      <c r="L2" s="81"/>
      <c r="M2" s="81"/>
      <c r="N2" s="81"/>
      <c r="O2" s="81"/>
      <c r="P2" s="81"/>
      <c r="Q2" s="81"/>
      <c r="R2" s="81"/>
      <c r="S2" s="81"/>
      <c r="T2" s="81"/>
      <c r="U2" s="81"/>
      <c r="V2" s="81"/>
      <c r="W2" s="81"/>
      <c r="X2" s="81"/>
      <c r="Y2" s="81"/>
      <c r="Z2" s="81"/>
      <c r="AA2" s="81"/>
    </row>
    <row r="3" spans="1:36" ht="15" customHeight="1" x14ac:dyDescent="0.3">
      <c r="A3" s="77" t="s">
        <v>64</v>
      </c>
      <c r="B3" s="81"/>
      <c r="C3" s="81"/>
      <c r="D3" s="81"/>
      <c r="E3" s="81"/>
      <c r="F3" s="81"/>
      <c r="G3" s="81"/>
      <c r="H3" s="81"/>
      <c r="I3" s="81"/>
      <c r="J3" s="81"/>
      <c r="K3" s="81"/>
      <c r="L3" s="81"/>
      <c r="M3" s="81"/>
      <c r="N3" s="81"/>
      <c r="O3" s="81"/>
      <c r="P3" s="81"/>
      <c r="Q3" s="81"/>
      <c r="R3" s="81"/>
      <c r="S3" s="81"/>
      <c r="T3" s="81"/>
      <c r="U3" s="81"/>
      <c r="V3" s="81"/>
      <c r="W3" s="81"/>
      <c r="X3" s="81"/>
      <c r="Y3" s="81"/>
      <c r="Z3" s="81"/>
      <c r="AA3" s="81"/>
    </row>
    <row r="4" spans="1:36" ht="23.4" customHeight="1" x14ac:dyDescent="0.3">
      <c r="A4" s="42"/>
      <c r="B4" s="43"/>
      <c r="C4" s="43"/>
      <c r="D4" s="43"/>
      <c r="E4" s="43"/>
      <c r="F4" s="43"/>
      <c r="G4" s="43"/>
      <c r="H4" s="43"/>
      <c r="I4" s="43"/>
      <c r="J4" s="43"/>
      <c r="K4" s="43"/>
      <c r="L4" s="43"/>
      <c r="M4" s="43"/>
      <c r="N4" s="43"/>
      <c r="O4" s="43"/>
      <c r="P4" s="43"/>
      <c r="Q4" s="43"/>
      <c r="R4" s="43"/>
      <c r="S4" s="43"/>
      <c r="T4" s="43"/>
      <c r="U4" s="43"/>
      <c r="V4" s="43"/>
      <c r="W4" s="43"/>
      <c r="X4" s="43"/>
      <c r="Y4" s="43"/>
      <c r="Z4" s="43"/>
      <c r="AA4" s="43"/>
      <c r="AB4" s="43"/>
      <c r="AC4" s="83"/>
      <c r="AD4" s="83"/>
      <c r="AE4" s="83"/>
      <c r="AF4" s="83"/>
      <c r="AG4" s="83"/>
      <c r="AH4" s="83"/>
      <c r="AI4" s="83"/>
      <c r="AJ4" s="83"/>
    </row>
    <row r="5" spans="1:36" ht="32.4" customHeight="1" x14ac:dyDescent="0.3">
      <c r="A5" s="42"/>
      <c r="B5" s="43"/>
      <c r="C5" s="43"/>
      <c r="D5" s="43"/>
      <c r="E5" s="195" t="s">
        <v>23</v>
      </c>
      <c r="F5" s="195"/>
      <c r="G5" s="195"/>
      <c r="H5" s="43"/>
      <c r="I5" s="43"/>
      <c r="J5" s="43"/>
      <c r="K5" s="43"/>
      <c r="L5" s="43"/>
      <c r="M5" s="43"/>
      <c r="N5" s="43"/>
      <c r="O5" s="43"/>
      <c r="P5" s="43"/>
      <c r="Q5" s="43"/>
      <c r="R5" s="43"/>
      <c r="S5" s="43"/>
      <c r="T5" s="43"/>
      <c r="U5" s="43"/>
      <c r="V5" s="43"/>
      <c r="W5" s="43"/>
      <c r="X5" s="43"/>
      <c r="Y5" s="43"/>
      <c r="Z5" s="43"/>
      <c r="AA5" s="43"/>
      <c r="AB5" s="43"/>
      <c r="AC5" s="83"/>
      <c r="AD5" s="83"/>
      <c r="AE5" s="83"/>
      <c r="AF5" s="83"/>
      <c r="AG5" s="83"/>
      <c r="AH5" s="83"/>
      <c r="AI5" s="83"/>
      <c r="AJ5" s="83"/>
    </row>
    <row r="6" spans="1:36" ht="25.2" customHeight="1" x14ac:dyDescent="0.3">
      <c r="A6" s="42"/>
      <c r="B6" s="43"/>
      <c r="C6" s="43"/>
      <c r="D6" s="43"/>
      <c r="E6" s="195"/>
      <c r="F6" s="195"/>
      <c r="G6" s="195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  <c r="AA6" s="43"/>
      <c r="AB6" s="43"/>
      <c r="AC6" s="83"/>
      <c r="AD6" s="83"/>
      <c r="AE6" s="83"/>
      <c r="AF6" s="83"/>
      <c r="AG6" s="83"/>
      <c r="AH6" s="83"/>
      <c r="AI6" s="83"/>
      <c r="AJ6" s="83"/>
    </row>
    <row r="7" spans="1:36" x14ac:dyDescent="0.3">
      <c r="A7" s="44"/>
      <c r="B7" s="45"/>
      <c r="C7" s="45"/>
      <c r="D7" s="45"/>
      <c r="E7" s="45"/>
      <c r="F7" s="45"/>
      <c r="G7" s="45"/>
      <c r="H7" s="45"/>
      <c r="I7" s="45"/>
      <c r="J7" s="43"/>
      <c r="K7" s="43"/>
      <c r="L7" s="43"/>
      <c r="M7" s="43"/>
      <c r="N7" s="43"/>
      <c r="O7" s="43"/>
      <c r="P7" s="43"/>
      <c r="Q7" s="43"/>
      <c r="R7" s="43"/>
      <c r="S7" s="43"/>
      <c r="T7" s="43"/>
      <c r="U7" s="43"/>
      <c r="V7" s="43"/>
      <c r="W7" s="43"/>
      <c r="X7" s="43"/>
      <c r="Y7" s="43"/>
      <c r="Z7" s="43"/>
      <c r="AA7" s="43"/>
      <c r="AB7" s="43"/>
      <c r="AC7" s="83"/>
      <c r="AD7" s="83"/>
      <c r="AE7" s="83"/>
      <c r="AF7" s="83"/>
      <c r="AG7" s="83"/>
      <c r="AH7" s="83"/>
      <c r="AI7" s="83"/>
      <c r="AJ7" s="83"/>
    </row>
    <row r="8" spans="1:36" x14ac:dyDescent="0.3">
      <c r="A8" s="44"/>
      <c r="B8" s="45"/>
      <c r="C8" s="46"/>
      <c r="D8" s="46"/>
      <c r="E8" s="46"/>
      <c r="F8" s="46"/>
      <c r="G8" s="45"/>
      <c r="H8" s="45"/>
      <c r="I8" s="45"/>
      <c r="J8" s="43"/>
      <c r="K8" s="43"/>
      <c r="L8" s="43"/>
      <c r="M8" s="43"/>
      <c r="N8" s="43"/>
      <c r="O8" s="43"/>
      <c r="P8" s="43"/>
      <c r="Q8" s="43"/>
      <c r="R8" s="43"/>
      <c r="S8" s="43"/>
      <c r="T8" s="43"/>
      <c r="U8" s="43"/>
      <c r="V8" s="43"/>
      <c r="W8" s="43"/>
      <c r="X8" s="43"/>
      <c r="Y8" s="43"/>
      <c r="Z8" s="43"/>
      <c r="AA8" s="43"/>
      <c r="AB8" s="43"/>
      <c r="AC8" s="83"/>
      <c r="AD8" s="83"/>
      <c r="AE8" s="83"/>
      <c r="AF8" s="83"/>
      <c r="AG8" s="83"/>
      <c r="AH8" s="83"/>
      <c r="AI8" s="83"/>
      <c r="AJ8" s="83"/>
    </row>
    <row r="9" spans="1:36" ht="15.6" x14ac:dyDescent="0.3">
      <c r="A9" s="44"/>
      <c r="B9" s="50" t="s">
        <v>1</v>
      </c>
      <c r="C9" s="50"/>
      <c r="D9" s="55" t="s">
        <v>20</v>
      </c>
      <c r="E9" s="55" t="s">
        <v>21</v>
      </c>
      <c r="F9" s="55" t="s">
        <v>22</v>
      </c>
      <c r="G9" s="45"/>
      <c r="H9" s="45"/>
      <c r="I9" s="45"/>
      <c r="J9" s="43"/>
      <c r="K9" s="43"/>
      <c r="L9" s="43"/>
      <c r="M9" s="43"/>
      <c r="N9" s="43"/>
      <c r="O9" s="43"/>
      <c r="P9" s="43"/>
      <c r="Q9" s="43"/>
      <c r="R9" s="43"/>
      <c r="S9" s="43"/>
      <c r="T9" s="43"/>
      <c r="U9" s="43"/>
      <c r="V9" s="43"/>
      <c r="W9" s="43"/>
      <c r="X9" s="43"/>
      <c r="Y9" s="43"/>
      <c r="Z9" s="43"/>
      <c r="AA9" s="43"/>
      <c r="AB9" s="43"/>
      <c r="AC9" s="83"/>
      <c r="AD9" s="83"/>
      <c r="AE9" s="83"/>
      <c r="AF9" s="83"/>
      <c r="AG9" s="83"/>
      <c r="AH9" s="83"/>
      <c r="AI9" s="83"/>
      <c r="AJ9" s="83"/>
    </row>
    <row r="10" spans="1:36" ht="15.6" x14ac:dyDescent="0.3">
      <c r="A10" s="44"/>
      <c r="B10" s="50"/>
      <c r="C10" s="50"/>
      <c r="D10" s="51" t="s">
        <v>56</v>
      </c>
      <c r="E10" s="51" t="s">
        <v>57</v>
      </c>
      <c r="F10" s="51" t="s">
        <v>22</v>
      </c>
      <c r="G10" s="45"/>
      <c r="H10" s="45"/>
      <c r="I10" s="45"/>
      <c r="J10" s="43"/>
      <c r="K10" s="43"/>
      <c r="L10" s="43"/>
      <c r="M10" s="43"/>
      <c r="N10" s="43"/>
      <c r="O10" s="43"/>
      <c r="P10" s="43"/>
      <c r="Q10" s="43"/>
      <c r="R10" s="43"/>
      <c r="S10" s="43"/>
      <c r="T10" s="43"/>
      <c r="U10" s="43"/>
      <c r="V10" s="43"/>
      <c r="W10" s="43"/>
      <c r="X10" s="43"/>
      <c r="Y10" s="43"/>
      <c r="Z10" s="43"/>
      <c r="AA10" s="43"/>
      <c r="AB10" s="43"/>
      <c r="AC10" s="83"/>
      <c r="AD10" s="83"/>
      <c r="AE10" s="83"/>
      <c r="AF10" s="83"/>
      <c r="AG10" s="83"/>
      <c r="AH10" s="83"/>
      <c r="AI10" s="83"/>
      <c r="AJ10" s="83"/>
    </row>
    <row r="11" spans="1:36" ht="15.6" x14ac:dyDescent="0.3">
      <c r="A11" s="44"/>
      <c r="B11" s="50"/>
      <c r="C11" s="51">
        <v>1981</v>
      </c>
      <c r="D11" s="52" cm="1">
        <f t="array" ref="D11">SUM(IF('Raw data'!$A$2:$A$89=Charts!$C11,IF('Raw data'!$B$2:$B$89=Charts!$D$10,IF('Raw data'!$C$1:$R$1=Charts!$B$9,'Raw data'!$C$2:$R$89))))</f>
        <v>13839</v>
      </c>
      <c r="E11" s="52" cm="1">
        <f t="array" ref="E11">SUM(IF('Raw data'!$A$2:$A$89=Charts!$C11,IF('Raw data'!$B$2:$B$89=Charts!$E$10,IF('Raw data'!$C$1:$R$1=Charts!$B$9,'Raw data'!$C$2:$R$89))))</f>
        <v>14458</v>
      </c>
      <c r="F11" s="52">
        <f t="shared" ref="F11:F28" si="0">D11-E11</f>
        <v>-619</v>
      </c>
      <c r="G11" s="45"/>
      <c r="H11" s="45"/>
      <c r="I11" s="45"/>
      <c r="J11" s="43"/>
      <c r="K11" s="43"/>
      <c r="L11" s="43"/>
      <c r="M11" s="43"/>
      <c r="N11" s="43"/>
      <c r="O11" s="43"/>
      <c r="P11" s="43"/>
      <c r="Q11" s="43"/>
      <c r="R11" s="43"/>
      <c r="S11" s="43"/>
      <c r="T11" s="43"/>
      <c r="U11" s="43"/>
      <c r="V11" s="43"/>
      <c r="W11" s="43"/>
      <c r="X11" s="43"/>
      <c r="Y11" s="43"/>
      <c r="Z11" s="43"/>
      <c r="AA11" s="43"/>
      <c r="AB11" s="43"/>
      <c r="AC11" s="83"/>
      <c r="AD11" s="83"/>
      <c r="AE11" s="83"/>
      <c r="AF11" s="83"/>
      <c r="AG11" s="83"/>
      <c r="AH11" s="83"/>
      <c r="AI11" s="83"/>
      <c r="AJ11" s="83"/>
    </row>
    <row r="12" spans="1:36" ht="15.6" x14ac:dyDescent="0.3">
      <c r="A12" s="44"/>
      <c r="B12" s="50"/>
      <c r="C12" s="51">
        <v>1982</v>
      </c>
      <c r="D12" s="52" cm="1">
        <f t="array" ref="D12">SUM(IF('Raw data'!$A$2:$A$89=Charts!$C12,IF('Raw data'!$B$2:$B$89=Charts!$D$10,IF('Raw data'!$C$1:$R$1=Charts!$B$9,'Raw data'!$C$2:$R$89))))</f>
        <v>13759</v>
      </c>
      <c r="E12" s="52" cm="1">
        <f t="array" ref="E12">SUM(IF('Raw data'!$A$2:$A$89=Charts!$C12,IF('Raw data'!$B$2:$B$89=Charts!$E$10,IF('Raw data'!$C$1:$R$1=Charts!$B$9,'Raw data'!$C$2:$R$89))))</f>
        <v>14654</v>
      </c>
      <c r="F12" s="52">
        <f t="shared" si="0"/>
        <v>-895</v>
      </c>
      <c r="G12" s="45"/>
      <c r="H12" s="45"/>
      <c r="I12" s="45"/>
      <c r="J12" s="43"/>
      <c r="K12" s="43"/>
      <c r="L12" s="43"/>
      <c r="M12" s="43"/>
      <c r="N12" s="43"/>
      <c r="O12" s="43"/>
      <c r="P12" s="43"/>
      <c r="Q12" s="43"/>
      <c r="R12" s="43"/>
      <c r="S12" s="43"/>
      <c r="T12" s="43"/>
      <c r="U12" s="43"/>
      <c r="V12" s="43"/>
      <c r="W12" s="43"/>
      <c r="X12" s="43"/>
      <c r="Y12" s="43"/>
      <c r="Z12" s="43"/>
      <c r="AA12" s="43"/>
      <c r="AB12" s="43"/>
      <c r="AC12" s="83"/>
      <c r="AD12" s="83"/>
      <c r="AE12" s="83"/>
      <c r="AF12" s="83"/>
      <c r="AG12" s="83"/>
      <c r="AH12" s="83"/>
      <c r="AI12" s="83"/>
      <c r="AJ12" s="83"/>
    </row>
    <row r="13" spans="1:36" ht="15.6" x14ac:dyDescent="0.3">
      <c r="A13" s="44"/>
      <c r="B13" s="50"/>
      <c r="C13" s="51">
        <v>1983</v>
      </c>
      <c r="D13" s="52" cm="1">
        <f t="array" ref="D13">SUM(IF('Raw data'!$A$2:$A$89=Charts!$C13,IF('Raw data'!$B$2:$B$89=Charts!$D$10,IF('Raw data'!$C$1:$R$1=Charts!$B$9,'Raw data'!$C$2:$R$89))))</f>
        <v>14030</v>
      </c>
      <c r="E13" s="52" cm="1">
        <f t="array" ref="E13">SUM(IF('Raw data'!$A$2:$A$89=Charts!$C13,IF('Raw data'!$B$2:$B$89=Charts!$E$10,IF('Raw data'!$C$1:$R$1=Charts!$B$9,'Raw data'!$C$2:$R$89))))</f>
        <v>14577</v>
      </c>
      <c r="F13" s="52">
        <f t="shared" si="0"/>
        <v>-547</v>
      </c>
      <c r="G13" s="45"/>
      <c r="H13" s="45"/>
      <c r="I13" s="45"/>
      <c r="J13" s="43"/>
      <c r="K13" s="43"/>
      <c r="L13" s="43"/>
      <c r="M13" s="43"/>
      <c r="N13" s="43"/>
      <c r="O13" s="43"/>
      <c r="P13" s="43"/>
      <c r="Q13" s="43"/>
      <c r="R13" s="43"/>
      <c r="S13" s="43"/>
      <c r="T13" s="43"/>
      <c r="U13" s="43"/>
      <c r="V13" s="43"/>
      <c r="W13" s="43"/>
      <c r="X13" s="43"/>
      <c r="Y13" s="43"/>
      <c r="Z13" s="43"/>
      <c r="AA13" s="43"/>
      <c r="AB13" s="43"/>
      <c r="AC13" s="83"/>
      <c r="AD13" s="83"/>
      <c r="AE13" s="83"/>
      <c r="AF13" s="83"/>
      <c r="AG13" s="83"/>
      <c r="AH13" s="83"/>
      <c r="AI13" s="83"/>
      <c r="AJ13" s="83"/>
    </row>
    <row r="14" spans="1:36" ht="15.6" x14ac:dyDescent="0.3">
      <c r="A14" s="44"/>
      <c r="B14" s="50"/>
      <c r="C14" s="51">
        <v>1984</v>
      </c>
      <c r="D14" s="52" cm="1">
        <f t="array" ref="D14">SUM(IF('Raw data'!$A$2:$A$89=Charts!$C14,IF('Raw data'!$B$2:$B$89=Charts!$D$10,IF('Raw data'!$C$1:$R$1=Charts!$B$9,'Raw data'!$C$2:$R$89))))</f>
        <v>14191</v>
      </c>
      <c r="E14" s="52" cm="1">
        <f t="array" ref="E14">SUM(IF('Raw data'!$A$2:$A$89=Charts!$C14,IF('Raw data'!$B$2:$B$89=Charts!$E$10,IF('Raw data'!$C$1:$R$1=Charts!$B$9,'Raw data'!$C$2:$R$89))))</f>
        <v>14248</v>
      </c>
      <c r="F14" s="52">
        <f t="shared" si="0"/>
        <v>-57</v>
      </c>
      <c r="G14" s="45"/>
      <c r="H14" s="45"/>
      <c r="I14" s="45"/>
      <c r="J14" s="43"/>
      <c r="K14" s="43"/>
      <c r="L14" s="43"/>
      <c r="M14" s="43"/>
      <c r="N14" s="43"/>
      <c r="O14" s="43"/>
      <c r="P14" s="43"/>
      <c r="Q14" s="43"/>
      <c r="R14" s="43"/>
      <c r="S14" s="43"/>
      <c r="T14" s="43"/>
      <c r="U14" s="43"/>
      <c r="V14" s="43"/>
      <c r="W14" s="43"/>
      <c r="X14" s="43"/>
      <c r="Y14" s="43"/>
      <c r="Z14" s="43"/>
      <c r="AA14" s="43"/>
      <c r="AB14" s="43"/>
      <c r="AC14" s="83"/>
      <c r="AD14" s="83"/>
      <c r="AE14" s="83"/>
      <c r="AF14" s="83"/>
      <c r="AG14" s="83"/>
      <c r="AH14" s="83"/>
      <c r="AI14" s="83"/>
      <c r="AJ14" s="83"/>
    </row>
    <row r="15" spans="1:36" ht="15.6" x14ac:dyDescent="0.3">
      <c r="A15" s="44"/>
      <c r="B15" s="50"/>
      <c r="C15" s="51">
        <v>1985</v>
      </c>
      <c r="D15" s="52" cm="1">
        <f t="array" ref="D15">SUM(IF('Raw data'!$A$2:$A$89=Charts!$C15,IF('Raw data'!$B$2:$B$89=Charts!$D$10,IF('Raw data'!$C$1:$R$1=Charts!$B$9,'Raw data'!$C$2:$R$89))))</f>
        <v>14352</v>
      </c>
      <c r="E15" s="52" cm="1">
        <f t="array" ref="E15">SUM(IF('Raw data'!$A$2:$A$89=Charts!$C15,IF('Raw data'!$B$2:$B$89=Charts!$E$10,IF('Raw data'!$C$1:$R$1=Charts!$B$9,'Raw data'!$C$2:$R$89))))</f>
        <v>14826</v>
      </c>
      <c r="F15" s="52">
        <f t="shared" si="0"/>
        <v>-474</v>
      </c>
      <c r="G15" s="45"/>
      <c r="H15" s="45"/>
      <c r="I15" s="45"/>
      <c r="J15" s="43"/>
      <c r="K15" s="43"/>
      <c r="L15" s="43"/>
      <c r="M15" s="43"/>
      <c r="N15" s="43"/>
      <c r="O15" s="43"/>
      <c r="P15" s="43"/>
      <c r="Q15" s="43"/>
      <c r="R15" s="43"/>
      <c r="S15" s="43"/>
      <c r="T15" s="43"/>
      <c r="U15" s="43"/>
      <c r="V15" s="43"/>
      <c r="W15" s="43"/>
      <c r="X15" s="43"/>
      <c r="Y15" s="43"/>
      <c r="Z15" s="43"/>
      <c r="AA15" s="43"/>
      <c r="AB15" s="43"/>
      <c r="AC15" s="83"/>
      <c r="AD15" s="83"/>
      <c r="AE15" s="83"/>
      <c r="AF15" s="83"/>
      <c r="AG15" s="83"/>
      <c r="AH15" s="83"/>
      <c r="AI15" s="83"/>
      <c r="AJ15" s="83"/>
    </row>
    <row r="16" spans="1:36" ht="15.6" x14ac:dyDescent="0.3">
      <c r="A16" s="44"/>
      <c r="B16" s="50"/>
      <c r="C16" s="51">
        <v>1986</v>
      </c>
      <c r="D16" s="52" cm="1">
        <f t="array" ref="D16">SUM(IF('Raw data'!$A$2:$A$89=Charts!$C16,IF('Raw data'!$B$2:$B$89=Charts!$D$10,IF('Raw data'!$C$1:$R$1=Charts!$B$9,'Raw data'!$C$2:$R$89))))</f>
        <v>14425</v>
      </c>
      <c r="E16" s="52" cm="1">
        <f t="array" ref="E16">SUM(IF('Raw data'!$A$2:$A$89=Charts!$C16,IF('Raw data'!$B$2:$B$89=Charts!$E$10,IF('Raw data'!$C$1:$R$1=Charts!$B$9,'Raw data'!$C$2:$R$89))))</f>
        <v>14409</v>
      </c>
      <c r="F16" s="52">
        <f t="shared" si="0"/>
        <v>16</v>
      </c>
      <c r="G16" s="45"/>
      <c r="H16" s="45"/>
      <c r="I16" s="45"/>
      <c r="J16" s="43"/>
      <c r="K16" s="43"/>
      <c r="L16" s="43"/>
      <c r="M16" s="43"/>
      <c r="N16" s="43"/>
      <c r="O16" s="43"/>
      <c r="P16" s="43"/>
      <c r="Q16" s="43"/>
      <c r="R16" s="43"/>
      <c r="S16" s="43"/>
      <c r="T16" s="43"/>
      <c r="U16" s="43"/>
      <c r="V16" s="43"/>
      <c r="W16" s="43"/>
      <c r="X16" s="43"/>
      <c r="Y16" s="43"/>
      <c r="Z16" s="43"/>
      <c r="AA16" s="43"/>
      <c r="AB16" s="43"/>
      <c r="AC16" s="83"/>
      <c r="AD16" s="83"/>
      <c r="AE16" s="83"/>
      <c r="AF16" s="83"/>
      <c r="AG16" s="83"/>
      <c r="AH16" s="83"/>
      <c r="AI16" s="83"/>
      <c r="AJ16" s="83"/>
    </row>
    <row r="17" spans="1:36" ht="15.6" x14ac:dyDescent="0.3">
      <c r="A17" s="44"/>
      <c r="B17" s="50"/>
      <c r="C17" s="51">
        <v>1987</v>
      </c>
      <c r="D17" s="52" cm="1">
        <f t="array" ref="D17">SUM(IF('Raw data'!$A$2:$A$89=Charts!$C17,IF('Raw data'!$B$2:$B$89=Charts!$D$10,IF('Raw data'!$C$1:$R$1=Charts!$B$9,'Raw data'!$C$2:$R$89))))</f>
        <v>14688</v>
      </c>
      <c r="E17" s="52" cm="1">
        <f t="array" ref="E17">SUM(IF('Raw data'!$A$2:$A$89=Charts!$C17,IF('Raw data'!$B$2:$B$89=Charts!$E$10,IF('Raw data'!$C$1:$R$1=Charts!$B$9,'Raw data'!$C$2:$R$89))))</f>
        <v>13961</v>
      </c>
      <c r="F17" s="52">
        <f t="shared" si="0"/>
        <v>727</v>
      </c>
      <c r="G17" s="45"/>
      <c r="H17" s="45"/>
      <c r="I17" s="45"/>
      <c r="J17" s="43"/>
      <c r="K17" s="43"/>
      <c r="L17" s="43"/>
      <c r="M17" s="43"/>
      <c r="N17" s="43"/>
      <c r="O17" s="43"/>
      <c r="P17" s="43"/>
      <c r="Q17" s="43"/>
      <c r="R17" s="43"/>
      <c r="S17" s="43"/>
      <c r="T17" s="43"/>
      <c r="U17" s="43"/>
      <c r="V17" s="43"/>
      <c r="W17" s="43"/>
      <c r="X17" s="43"/>
      <c r="Y17" s="43"/>
      <c r="Z17" s="43"/>
      <c r="AA17" s="43"/>
      <c r="AB17" s="43"/>
      <c r="AC17" s="83"/>
      <c r="AD17" s="83"/>
      <c r="AE17" s="83"/>
      <c r="AF17" s="83"/>
      <c r="AG17" s="83"/>
      <c r="AH17" s="83"/>
      <c r="AI17" s="83"/>
      <c r="AJ17" s="83"/>
    </row>
    <row r="18" spans="1:36" ht="15.6" x14ac:dyDescent="0.3">
      <c r="A18" s="44"/>
      <c r="B18" s="50"/>
      <c r="C18" s="51">
        <v>1988</v>
      </c>
      <c r="D18" s="52" cm="1">
        <f t="array" ref="D18">SUM(IF('Raw data'!$A$2:$A$89=Charts!$C18,IF('Raw data'!$B$2:$B$89=Charts!$D$10,IF('Raw data'!$C$1:$R$1=Charts!$B$9,'Raw data'!$C$2:$R$89))))</f>
        <v>14899</v>
      </c>
      <c r="E18" s="52" cm="1">
        <f t="array" ref="E18">SUM(IF('Raw data'!$A$2:$A$89=Charts!$C18,IF('Raw data'!$B$2:$B$89=Charts!$E$10,IF('Raw data'!$C$1:$R$1=Charts!$B$9,'Raw data'!$C$2:$R$89))))</f>
        <v>14165</v>
      </c>
      <c r="F18" s="52">
        <f t="shared" si="0"/>
        <v>734</v>
      </c>
      <c r="G18" s="45"/>
      <c r="H18" s="45"/>
      <c r="I18" s="45"/>
      <c r="J18" s="43"/>
      <c r="K18" s="43"/>
      <c r="L18" s="43"/>
      <c r="M18" s="43"/>
      <c r="N18" s="43"/>
      <c r="O18" s="43"/>
      <c r="P18" s="43"/>
      <c r="Q18" s="43"/>
      <c r="R18" s="43"/>
      <c r="S18" s="43"/>
      <c r="T18" s="43"/>
      <c r="U18" s="43"/>
      <c r="V18" s="43"/>
      <c r="W18" s="43"/>
      <c r="X18" s="43"/>
      <c r="Y18" s="43"/>
      <c r="Z18" s="43"/>
      <c r="AA18" s="43"/>
      <c r="AB18" s="43"/>
      <c r="AC18" s="83"/>
      <c r="AD18" s="83"/>
      <c r="AE18" s="83"/>
      <c r="AF18" s="83"/>
      <c r="AG18" s="83"/>
      <c r="AH18" s="83"/>
      <c r="AI18" s="83"/>
      <c r="AJ18" s="83"/>
    </row>
    <row r="19" spans="1:36" ht="15.6" x14ac:dyDescent="0.3">
      <c r="A19" s="44"/>
      <c r="B19" s="50"/>
      <c r="C19" s="51">
        <v>1989</v>
      </c>
      <c r="D19" s="52" cm="1">
        <f t="array" ref="D19">SUM(IF('Raw data'!$A$2:$A$89=Charts!$C19,IF('Raw data'!$B$2:$B$89=Charts!$D$10,IF('Raw data'!$C$1:$R$1=Charts!$B$9,'Raw data'!$C$2:$R$89))))</f>
        <v>15037</v>
      </c>
      <c r="E19" s="52" cm="1">
        <f t="array" ref="E19">SUM(IF('Raw data'!$A$2:$A$89=Charts!$C19,IF('Raw data'!$B$2:$B$89=Charts!$E$10,IF('Raw data'!$C$1:$R$1=Charts!$B$9,'Raw data'!$C$2:$R$89))))</f>
        <v>14147</v>
      </c>
      <c r="F19" s="52">
        <f t="shared" si="0"/>
        <v>890</v>
      </c>
      <c r="G19" s="45"/>
      <c r="H19" s="45"/>
      <c r="I19" s="45"/>
      <c r="J19" s="43"/>
      <c r="K19" s="43"/>
      <c r="L19" s="43"/>
      <c r="M19" s="43"/>
      <c r="N19" s="43"/>
      <c r="O19" s="43"/>
      <c r="P19" s="43"/>
      <c r="Q19" s="43"/>
      <c r="R19" s="43"/>
      <c r="S19" s="43"/>
      <c r="T19" s="43"/>
      <c r="U19" s="43"/>
      <c r="V19" s="43"/>
      <c r="W19" s="43"/>
      <c r="X19" s="43"/>
      <c r="Y19" s="43"/>
      <c r="Z19" s="43"/>
      <c r="AA19" s="43"/>
      <c r="AB19" s="43"/>
      <c r="AC19" s="83"/>
      <c r="AD19" s="83"/>
      <c r="AE19" s="83"/>
      <c r="AF19" s="83"/>
      <c r="AG19" s="83"/>
      <c r="AH19" s="83"/>
      <c r="AI19" s="83"/>
      <c r="AJ19" s="83"/>
    </row>
    <row r="20" spans="1:36" ht="15.6" x14ac:dyDescent="0.3">
      <c r="A20" s="44"/>
      <c r="B20" s="50"/>
      <c r="C20" s="51">
        <v>1990</v>
      </c>
      <c r="D20" s="52" cm="1">
        <f t="array" ref="D20">SUM(IF('Raw data'!$A$2:$A$89=Charts!$C20,IF('Raw data'!$B$2:$B$89=Charts!$D$10,IF('Raw data'!$C$1:$R$1=Charts!$B$9,'Raw data'!$C$2:$R$89))))</f>
        <v>15442</v>
      </c>
      <c r="E20" s="52" cm="1">
        <f t="array" ref="E20">SUM(IF('Raw data'!$A$2:$A$89=Charts!$C20,IF('Raw data'!$B$2:$B$89=Charts!$E$10,IF('Raw data'!$C$1:$R$1=Charts!$B$9,'Raw data'!$C$2:$R$89))))</f>
        <v>13917</v>
      </c>
      <c r="F20" s="52">
        <f t="shared" si="0"/>
        <v>1525</v>
      </c>
      <c r="G20" s="45"/>
      <c r="H20" s="45"/>
      <c r="I20" s="45"/>
      <c r="J20" s="43"/>
      <c r="K20" s="43"/>
      <c r="L20" s="43"/>
      <c r="M20" s="43"/>
      <c r="N20" s="43"/>
      <c r="O20" s="43"/>
      <c r="P20" s="43"/>
      <c r="Q20" s="43"/>
      <c r="R20" s="43"/>
      <c r="S20" s="43"/>
      <c r="T20" s="43"/>
      <c r="U20" s="43"/>
      <c r="V20" s="43"/>
      <c r="W20" s="43"/>
      <c r="X20" s="43"/>
      <c r="Y20" s="43"/>
      <c r="Z20" s="43"/>
      <c r="AA20" s="43"/>
      <c r="AB20" s="43"/>
      <c r="AC20" s="83"/>
      <c r="AD20" s="83"/>
      <c r="AE20" s="83"/>
      <c r="AF20" s="83"/>
      <c r="AG20" s="83"/>
      <c r="AH20" s="83"/>
      <c r="AI20" s="83"/>
      <c r="AJ20" s="83"/>
    </row>
    <row r="21" spans="1:36" ht="15.6" x14ac:dyDescent="0.3">
      <c r="A21" s="44"/>
      <c r="B21" s="50"/>
      <c r="C21" s="51">
        <v>1991</v>
      </c>
      <c r="D21" s="52" cm="1">
        <f t="array" ref="D21">SUM(IF('Raw data'!$A$2:$A$89=Charts!$C21,IF('Raw data'!$B$2:$B$89=Charts!$D$10,IF('Raw data'!$C$1:$R$1=Charts!$B$9,'Raw data'!$C$2:$R$89))))</f>
        <v>15324</v>
      </c>
      <c r="E21" s="52" cm="1">
        <f t="array" ref="E21">SUM(IF('Raw data'!$A$2:$A$89=Charts!$C21,IF('Raw data'!$B$2:$B$89=Charts!$E$10,IF('Raw data'!$C$1:$R$1=Charts!$B$9,'Raw data'!$C$2:$R$89))))</f>
        <v>13836</v>
      </c>
      <c r="F21" s="52">
        <f t="shared" si="0"/>
        <v>1488</v>
      </c>
      <c r="G21" s="45"/>
      <c r="H21" s="45"/>
      <c r="I21" s="45"/>
      <c r="J21" s="43"/>
      <c r="K21" s="43"/>
      <c r="L21" s="43"/>
      <c r="M21" s="43"/>
      <c r="N21" s="43"/>
      <c r="O21" s="43"/>
      <c r="P21" s="43"/>
      <c r="Q21" s="43"/>
      <c r="R21" s="43"/>
      <c r="S21" s="43"/>
      <c r="T21" s="43"/>
      <c r="U21" s="43"/>
      <c r="V21" s="43"/>
      <c r="W21" s="43"/>
      <c r="X21" s="43"/>
      <c r="Y21" s="43"/>
      <c r="Z21" s="43"/>
      <c r="AA21" s="43"/>
      <c r="AB21" s="43"/>
      <c r="AC21" s="83"/>
      <c r="AD21" s="83"/>
      <c r="AE21" s="83"/>
      <c r="AF21" s="83"/>
      <c r="AG21" s="83"/>
      <c r="AH21" s="83"/>
      <c r="AI21" s="83"/>
      <c r="AJ21" s="83"/>
    </row>
    <row r="22" spans="1:36" ht="15.6" x14ac:dyDescent="0.3">
      <c r="A22" s="44"/>
      <c r="B22" s="50"/>
      <c r="C22" s="51">
        <v>1992</v>
      </c>
      <c r="D22" s="52" cm="1">
        <f t="array" ref="D22">SUM(IF('Raw data'!$A$2:$A$89=Charts!$C22,IF('Raw data'!$B$2:$B$89=Charts!$D$10,IF('Raw data'!$C$1:$R$1=Charts!$B$9,'Raw data'!$C$2:$R$89))))</f>
        <v>14510</v>
      </c>
      <c r="E22" s="52" cm="1">
        <f t="array" ref="E22">SUM(IF('Raw data'!$A$2:$A$89=Charts!$C22,IF('Raw data'!$B$2:$B$89=Charts!$E$10,IF('Raw data'!$C$1:$R$1=Charts!$B$9,'Raw data'!$C$2:$R$89))))</f>
        <v>13566</v>
      </c>
      <c r="F22" s="52">
        <f t="shared" si="0"/>
        <v>944</v>
      </c>
      <c r="G22" s="45"/>
      <c r="H22" s="45"/>
      <c r="I22" s="45"/>
      <c r="J22" s="43"/>
      <c r="K22" s="43"/>
      <c r="L22" s="43"/>
      <c r="M22" s="43"/>
      <c r="N22" s="43"/>
      <c r="O22" s="43"/>
      <c r="P22" s="43"/>
      <c r="Q22" s="43"/>
      <c r="R22" s="43"/>
      <c r="S22" s="43"/>
      <c r="T22" s="43"/>
      <c r="U22" s="43"/>
      <c r="V22" s="43"/>
      <c r="W22" s="43"/>
      <c r="X22" s="43"/>
      <c r="Y22" s="43"/>
      <c r="Z22" s="43"/>
      <c r="AA22" s="43"/>
      <c r="AB22" s="43"/>
      <c r="AC22" s="83"/>
      <c r="AD22" s="83"/>
      <c r="AE22" s="83"/>
      <c r="AF22" s="83"/>
      <c r="AG22" s="83"/>
      <c r="AH22" s="83"/>
      <c r="AI22" s="83"/>
      <c r="AJ22" s="83"/>
    </row>
    <row r="23" spans="1:36" ht="15.6" x14ac:dyDescent="0.3">
      <c r="A23" s="44"/>
      <c r="B23" s="50"/>
      <c r="C23" s="51">
        <v>1993</v>
      </c>
      <c r="D23" s="52" cm="1">
        <f t="array" ref="D23">SUM(IF('Raw data'!$A$2:$A$89=Charts!$C23,IF('Raw data'!$B$2:$B$89=Charts!$D$10,IF('Raw data'!$C$1:$R$1=Charts!$B$9,'Raw data'!$C$2:$R$89))))</f>
        <v>14213</v>
      </c>
      <c r="E23" s="52" cm="1">
        <f t="array" ref="E23">SUM(IF('Raw data'!$A$2:$A$89=Charts!$C23,IF('Raw data'!$B$2:$B$89=Charts!$E$10,IF('Raw data'!$C$1:$R$1=Charts!$B$9,'Raw data'!$C$2:$R$89))))</f>
        <v>14094</v>
      </c>
      <c r="F23" s="52">
        <f t="shared" si="0"/>
        <v>119</v>
      </c>
      <c r="G23" s="45"/>
      <c r="H23" s="45"/>
      <c r="I23" s="45"/>
      <c r="J23" s="43"/>
      <c r="K23" s="43"/>
      <c r="L23" s="43"/>
      <c r="M23" s="43"/>
      <c r="N23" s="43"/>
      <c r="O23" s="43"/>
      <c r="P23" s="43"/>
      <c r="Q23" s="43"/>
      <c r="R23" s="43"/>
      <c r="S23" s="43"/>
      <c r="T23" s="43"/>
      <c r="U23" s="43"/>
      <c r="V23" s="43"/>
      <c r="W23" s="43"/>
      <c r="X23" s="43"/>
      <c r="Y23" s="43"/>
      <c r="Z23" s="43"/>
      <c r="AA23" s="43"/>
      <c r="AB23" s="43"/>
      <c r="AC23" s="83"/>
      <c r="AD23" s="83"/>
      <c r="AE23" s="83"/>
      <c r="AF23" s="83"/>
      <c r="AG23" s="83"/>
      <c r="AH23" s="83"/>
      <c r="AI23" s="83"/>
      <c r="AJ23" s="83"/>
    </row>
    <row r="24" spans="1:36" ht="15.6" x14ac:dyDescent="0.3">
      <c r="A24" s="44"/>
      <c r="B24" s="50"/>
      <c r="C24" s="51">
        <v>1994</v>
      </c>
      <c r="D24" s="52" cm="1">
        <f t="array" ref="D24">SUM(IF('Raw data'!$A$2:$A$89=Charts!$C24,IF('Raw data'!$B$2:$B$89=Charts!$D$10,IF('Raw data'!$C$1:$R$1=Charts!$B$9,'Raw data'!$C$2:$R$89))))</f>
        <v>13637</v>
      </c>
      <c r="E24" s="52" cm="1">
        <f t="array" ref="E24">SUM(IF('Raw data'!$A$2:$A$89=Charts!$C24,IF('Raw data'!$B$2:$B$89=Charts!$E$10,IF('Raw data'!$C$1:$R$1=Charts!$B$9,'Raw data'!$C$2:$R$89))))</f>
        <v>13373</v>
      </c>
      <c r="F24" s="52">
        <f t="shared" si="0"/>
        <v>264</v>
      </c>
      <c r="G24" s="45"/>
      <c r="H24" s="45"/>
      <c r="I24" s="45"/>
      <c r="J24" s="43"/>
      <c r="K24" s="43"/>
      <c r="L24" s="43"/>
      <c r="M24" s="43"/>
      <c r="N24" s="43"/>
      <c r="O24" s="43"/>
      <c r="P24" s="43"/>
      <c r="Q24" s="43"/>
      <c r="R24" s="43"/>
      <c r="S24" s="43"/>
      <c r="T24" s="43"/>
      <c r="U24" s="43"/>
      <c r="V24" s="43"/>
      <c r="W24" s="43"/>
      <c r="X24" s="43"/>
      <c r="Y24" s="43"/>
      <c r="Z24" s="43"/>
      <c r="AA24" s="43"/>
      <c r="AB24" s="43"/>
      <c r="AC24" s="83"/>
      <c r="AD24" s="83"/>
      <c r="AE24" s="83"/>
      <c r="AF24" s="83"/>
      <c r="AG24" s="83"/>
      <c r="AH24" s="83"/>
      <c r="AI24" s="83"/>
      <c r="AJ24" s="83"/>
    </row>
    <row r="25" spans="1:36" ht="15.6" x14ac:dyDescent="0.3">
      <c r="A25" s="44"/>
      <c r="B25" s="50"/>
      <c r="C25" s="51">
        <v>1995</v>
      </c>
      <c r="D25" s="52" cm="1">
        <f t="array" ref="D25">SUM(IF('Raw data'!$A$2:$A$89=Charts!$C25,IF('Raw data'!$B$2:$B$89=Charts!$D$10,IF('Raw data'!$C$1:$R$1=Charts!$B$9,'Raw data'!$C$2:$R$89))))</f>
        <v>13215</v>
      </c>
      <c r="E25" s="52" cm="1">
        <f t="array" ref="E25">SUM(IF('Raw data'!$A$2:$A$89=Charts!$C25,IF('Raw data'!$B$2:$B$89=Charts!$E$10,IF('Raw data'!$C$1:$R$1=Charts!$B$9,'Raw data'!$C$2:$R$89))))</f>
        <v>13521</v>
      </c>
      <c r="F25" s="52">
        <f t="shared" si="0"/>
        <v>-306</v>
      </c>
      <c r="G25" s="45"/>
      <c r="H25" s="45"/>
      <c r="I25" s="45"/>
      <c r="J25" s="43"/>
      <c r="K25" s="43"/>
      <c r="L25" s="43"/>
      <c r="M25" s="43"/>
      <c r="N25" s="43"/>
      <c r="O25" s="43"/>
      <c r="P25" s="43"/>
      <c r="Q25" s="43"/>
      <c r="R25" s="43"/>
      <c r="S25" s="43"/>
      <c r="T25" s="43"/>
      <c r="U25" s="43"/>
      <c r="V25" s="43"/>
      <c r="W25" s="43"/>
      <c r="X25" s="43"/>
      <c r="Y25" s="43"/>
      <c r="Z25" s="43"/>
      <c r="AA25" s="43"/>
      <c r="AB25" s="43"/>
      <c r="AC25" s="83"/>
      <c r="AD25" s="83"/>
      <c r="AE25" s="83"/>
      <c r="AF25" s="83"/>
      <c r="AG25" s="83"/>
      <c r="AH25" s="83"/>
      <c r="AI25" s="83"/>
      <c r="AJ25" s="83"/>
    </row>
    <row r="26" spans="1:36" ht="15.6" x14ac:dyDescent="0.3">
      <c r="A26" s="44"/>
      <c r="B26" s="50"/>
      <c r="C26" s="51">
        <v>1996</v>
      </c>
      <c r="D26" s="52" cm="1">
        <f t="array" ref="D26">SUM(IF('Raw data'!$A$2:$A$89=Charts!$C26,IF('Raw data'!$B$2:$B$89=Charts!$D$10,IF('Raw data'!$C$1:$R$1=Charts!$B$9,'Raw data'!$C$2:$R$89))))</f>
        <v>13391</v>
      </c>
      <c r="E26" s="52" cm="1">
        <f t="array" ref="E26">SUM(IF('Raw data'!$A$2:$A$89=Charts!$C26,IF('Raw data'!$B$2:$B$89=Charts!$E$10,IF('Raw data'!$C$1:$R$1=Charts!$B$9,'Raw data'!$C$2:$R$89))))</f>
        <v>13265</v>
      </c>
      <c r="F26" s="52">
        <f t="shared" si="0"/>
        <v>126</v>
      </c>
      <c r="G26" s="45"/>
      <c r="H26" s="45"/>
      <c r="I26" s="45"/>
      <c r="J26" s="43"/>
      <c r="K26" s="43"/>
      <c r="L26" s="43"/>
      <c r="M26" s="43"/>
      <c r="N26" s="43"/>
      <c r="O26" s="43"/>
      <c r="P26" s="43"/>
      <c r="Q26" s="43"/>
      <c r="R26" s="43"/>
      <c r="S26" s="43"/>
      <c r="T26" s="43"/>
      <c r="U26" s="43"/>
      <c r="V26" s="43"/>
      <c r="W26" s="43"/>
      <c r="X26" s="43"/>
      <c r="Y26" s="43"/>
      <c r="Z26" s="43"/>
      <c r="AA26" s="43"/>
      <c r="AB26" s="43"/>
      <c r="AC26" s="83"/>
      <c r="AD26" s="83"/>
      <c r="AE26" s="83"/>
      <c r="AF26" s="83"/>
      <c r="AG26" s="83"/>
      <c r="AH26" s="83"/>
      <c r="AI26" s="83"/>
      <c r="AJ26" s="83"/>
    </row>
    <row r="27" spans="1:36" ht="15.6" x14ac:dyDescent="0.3">
      <c r="A27" s="44"/>
      <c r="B27" s="50"/>
      <c r="C27" s="51">
        <v>1997</v>
      </c>
      <c r="D27" s="52" cm="1">
        <f t="array" ref="D27">SUM(IF('Raw data'!$A$2:$A$89=Charts!$C27,IF('Raw data'!$B$2:$B$89=Charts!$D$10,IF('Raw data'!$C$1:$R$1=Charts!$B$9,'Raw data'!$C$2:$R$89))))</f>
        <v>12980</v>
      </c>
      <c r="E27" s="52" cm="1">
        <f t="array" ref="E27">SUM(IF('Raw data'!$A$2:$A$89=Charts!$C27,IF('Raw data'!$B$2:$B$89=Charts!$E$10,IF('Raw data'!$C$1:$R$1=Charts!$B$9,'Raw data'!$C$2:$R$89))))</f>
        <v>13486</v>
      </c>
      <c r="F27" s="52">
        <f t="shared" si="0"/>
        <v>-506</v>
      </c>
      <c r="G27" s="45"/>
      <c r="H27" s="45"/>
      <c r="I27" s="45"/>
      <c r="J27" s="43"/>
      <c r="K27" s="43"/>
      <c r="L27" s="43"/>
      <c r="M27" s="43"/>
      <c r="N27" s="43"/>
      <c r="O27" s="43"/>
      <c r="P27" s="43"/>
      <c r="Q27" s="43"/>
      <c r="R27" s="43"/>
      <c r="S27" s="43"/>
      <c r="T27" s="43"/>
      <c r="U27" s="43"/>
      <c r="V27" s="43"/>
      <c r="W27" s="43"/>
      <c r="X27" s="43"/>
      <c r="Y27" s="43"/>
      <c r="Z27" s="43"/>
      <c r="AA27" s="43"/>
      <c r="AB27" s="43"/>
      <c r="AC27" s="83"/>
      <c r="AD27" s="83"/>
      <c r="AE27" s="83"/>
      <c r="AF27" s="83"/>
      <c r="AG27" s="83"/>
      <c r="AH27" s="83"/>
      <c r="AI27" s="83"/>
      <c r="AJ27" s="83"/>
    </row>
    <row r="28" spans="1:36" ht="15.6" x14ac:dyDescent="0.3">
      <c r="A28" s="44"/>
      <c r="B28" s="50"/>
      <c r="C28" s="51">
        <v>1998</v>
      </c>
      <c r="D28" s="52" cm="1">
        <f t="array" ref="D28">SUM(IF('Raw data'!$A$2:$A$89=Charts!$C28,IF('Raw data'!$B$2:$B$89=Charts!$D$10,IF('Raw data'!$C$1:$R$1=Charts!$B$9,'Raw data'!$C$2:$R$89))))</f>
        <v>12856</v>
      </c>
      <c r="E28" s="52" cm="1">
        <f t="array" ref="E28">SUM(IF('Raw data'!$A$2:$A$89=Charts!$C28,IF('Raw data'!$B$2:$B$89=Charts!$E$10,IF('Raw data'!$C$1:$R$1=Charts!$B$9,'Raw data'!$C$2:$R$89))))</f>
        <v>13072</v>
      </c>
      <c r="F28" s="52">
        <f t="shared" si="0"/>
        <v>-216</v>
      </c>
      <c r="G28" s="45"/>
      <c r="H28" s="45"/>
      <c r="I28" s="45"/>
      <c r="J28" s="43"/>
      <c r="K28" s="43"/>
      <c r="L28" s="43"/>
      <c r="M28" s="43"/>
      <c r="N28" s="43"/>
      <c r="O28" s="43"/>
      <c r="P28" s="43"/>
      <c r="Q28" s="43"/>
      <c r="R28" s="43"/>
      <c r="S28" s="43"/>
      <c r="T28" s="43"/>
      <c r="U28" s="43"/>
      <c r="V28" s="43"/>
      <c r="W28" s="43"/>
      <c r="X28" s="43"/>
      <c r="Y28" s="43"/>
      <c r="Z28" s="43"/>
      <c r="AA28" s="43"/>
      <c r="AB28" s="43"/>
      <c r="AC28" s="83"/>
      <c r="AD28" s="83"/>
      <c r="AE28" s="83"/>
      <c r="AF28" s="83"/>
      <c r="AG28" s="83"/>
      <c r="AH28" s="83"/>
      <c r="AI28" s="83"/>
      <c r="AJ28" s="83"/>
    </row>
    <row r="29" spans="1:36" ht="15.6" x14ac:dyDescent="0.3">
      <c r="A29" s="44"/>
      <c r="B29" s="50"/>
      <c r="C29" s="51">
        <v>1999</v>
      </c>
      <c r="D29" s="52" cm="1">
        <f t="array" ref="D29">SUM(IF('Raw data'!$A$2:$A$89=Charts!$C29,IF('Raw data'!$B$2:$B$89=Charts!$D$10,IF('Raw data'!$C$1:$R$1=Charts!$B$9,'Raw data'!$C$2:$R$89))))</f>
        <v>12577</v>
      </c>
      <c r="E29" s="52" cm="1">
        <f t="array" ref="E29">SUM(IF('Raw data'!$A$2:$A$89=Charts!$C29,IF('Raw data'!$B$2:$B$89=Charts!$E$10,IF('Raw data'!$C$1:$R$1=Charts!$B$9,'Raw data'!$C$2:$R$89))))</f>
        <v>13235</v>
      </c>
      <c r="F29" s="52">
        <f>D29-E29</f>
        <v>-658</v>
      </c>
      <c r="G29" s="45"/>
      <c r="H29" s="45"/>
      <c r="I29" s="45"/>
      <c r="J29" s="43"/>
      <c r="K29" s="43"/>
      <c r="L29" s="43"/>
      <c r="M29" s="43"/>
      <c r="N29" s="43"/>
      <c r="O29" s="43"/>
      <c r="P29" s="43"/>
      <c r="Q29" s="43"/>
      <c r="R29" s="43"/>
      <c r="S29" s="43"/>
      <c r="T29" s="43"/>
      <c r="U29" s="43"/>
      <c r="V29" s="43"/>
      <c r="W29" s="43"/>
      <c r="X29" s="43"/>
      <c r="Y29" s="43"/>
      <c r="Z29" s="43"/>
      <c r="AA29" s="43"/>
      <c r="AB29" s="43"/>
      <c r="AC29" s="83"/>
      <c r="AD29" s="83"/>
      <c r="AE29" s="83"/>
      <c r="AF29" s="83"/>
      <c r="AG29" s="83"/>
      <c r="AH29" s="83"/>
      <c r="AI29" s="83"/>
      <c r="AJ29" s="83"/>
    </row>
    <row r="30" spans="1:36" ht="15.6" x14ac:dyDescent="0.3">
      <c r="A30" s="44"/>
      <c r="B30" s="50"/>
      <c r="C30" s="51">
        <v>2000</v>
      </c>
      <c r="D30" s="52" cm="1">
        <f t="array" ref="D30">SUM(IF('Raw data'!$A$2:$A$89=Charts!$C30,IF('Raw data'!$B$2:$B$89=Charts!$D$10,IF('Raw data'!$C$1:$R$1=Charts!$B$9,'Raw data'!$C$2:$R$89))))</f>
        <v>12132</v>
      </c>
      <c r="E30" s="52" cm="1">
        <f t="array" ref="E30">SUM(IF('Raw data'!$A$2:$A$89=Charts!$C30,IF('Raw data'!$B$2:$B$89=Charts!$E$10,IF('Raw data'!$C$1:$R$1=Charts!$B$9,'Raw data'!$C$2:$R$89))))</f>
        <v>12664</v>
      </c>
      <c r="F30" s="52">
        <f t="shared" ref="F30:F45" si="1">D30-E30</f>
        <v>-532</v>
      </c>
      <c r="G30" s="45"/>
      <c r="H30" s="45"/>
      <c r="I30" s="45"/>
      <c r="J30" s="43"/>
      <c r="K30" s="43"/>
      <c r="L30" s="43"/>
      <c r="M30" s="43"/>
      <c r="N30" s="43"/>
      <c r="O30" s="43"/>
      <c r="P30" s="43"/>
      <c r="Q30" s="43"/>
      <c r="R30" s="43"/>
      <c r="S30" s="43"/>
      <c r="T30" s="43"/>
      <c r="U30" s="43"/>
      <c r="V30" s="43"/>
      <c r="W30" s="43"/>
      <c r="X30" s="43"/>
      <c r="Y30" s="43"/>
      <c r="Z30" s="43"/>
      <c r="AA30" s="43"/>
      <c r="AB30" s="43"/>
      <c r="AC30" s="83"/>
      <c r="AD30" s="83"/>
      <c r="AE30" s="83"/>
      <c r="AF30" s="83"/>
      <c r="AG30" s="83"/>
      <c r="AH30" s="83"/>
      <c r="AI30" s="83"/>
      <c r="AJ30" s="83"/>
    </row>
    <row r="31" spans="1:36" ht="15.6" x14ac:dyDescent="0.3">
      <c r="A31" s="44"/>
      <c r="B31" s="50"/>
      <c r="C31" s="51">
        <v>2001</v>
      </c>
      <c r="D31" s="52" cm="1">
        <f t="array" ref="D31">SUM(IF('Raw data'!$A$2:$A$89=Charts!$C31,IF('Raw data'!$B$2:$B$89=Charts!$D$10,IF('Raw data'!$C$1:$R$1=Charts!$B$9,'Raw data'!$C$2:$R$89))))</f>
        <v>12164</v>
      </c>
      <c r="E31" s="52" cm="1">
        <f t="array" ref="E31">SUM(IF('Raw data'!$A$2:$A$89=Charts!$C31,IF('Raw data'!$B$2:$B$89=Charts!$E$10,IF('Raw data'!$C$1:$R$1=Charts!$B$9,'Raw data'!$C$2:$R$89))))</f>
        <v>12645</v>
      </c>
      <c r="F31" s="52">
        <f t="shared" si="1"/>
        <v>-481</v>
      </c>
      <c r="G31" s="45"/>
      <c r="H31" s="45"/>
      <c r="I31" s="45"/>
      <c r="J31" s="43"/>
      <c r="K31" s="43"/>
      <c r="L31" s="43"/>
      <c r="M31" s="43"/>
      <c r="N31" s="43"/>
      <c r="O31" s="43"/>
      <c r="P31" s="43"/>
      <c r="Q31" s="43"/>
      <c r="R31" s="43"/>
      <c r="S31" s="43"/>
      <c r="T31" s="43"/>
      <c r="U31" s="43"/>
      <c r="V31" s="43"/>
      <c r="W31" s="43"/>
      <c r="X31" s="43"/>
      <c r="Y31" s="43"/>
      <c r="Z31" s="43"/>
      <c r="AA31" s="43"/>
      <c r="AB31" s="43"/>
      <c r="AC31" s="83"/>
      <c r="AD31" s="83"/>
      <c r="AE31" s="83"/>
      <c r="AF31" s="83"/>
      <c r="AG31" s="83"/>
      <c r="AH31" s="83"/>
      <c r="AI31" s="83"/>
      <c r="AJ31" s="83"/>
    </row>
    <row r="32" spans="1:36" ht="15.6" x14ac:dyDescent="0.3">
      <c r="A32" s="44"/>
      <c r="B32" s="50"/>
      <c r="C32" s="51">
        <v>2002</v>
      </c>
      <c r="D32" s="52" cm="1">
        <f t="array" ref="D32">SUM(IF('Raw data'!$A$2:$A$89=Charts!$C32,IF('Raw data'!$B$2:$B$89=Charts!$D$10,IF('Raw data'!$C$1:$R$1=Charts!$B$9,'Raw data'!$C$2:$R$89))))</f>
        <v>11716</v>
      </c>
      <c r="E32" s="52" cm="1">
        <f t="array" ref="E32">SUM(IF('Raw data'!$A$2:$A$89=Charts!$C32,IF('Raw data'!$B$2:$B$89=Charts!$E$10,IF('Raw data'!$C$1:$R$1=Charts!$B$9,'Raw data'!$C$2:$R$89))))</f>
        <v>12721</v>
      </c>
      <c r="F32" s="52">
        <f t="shared" si="1"/>
        <v>-1005</v>
      </c>
      <c r="G32" s="45"/>
      <c r="H32" s="45"/>
      <c r="I32" s="45"/>
      <c r="J32" s="43"/>
      <c r="K32" s="43"/>
      <c r="L32" s="43"/>
      <c r="M32" s="43"/>
      <c r="N32" s="43"/>
      <c r="O32" s="43"/>
      <c r="P32" s="43"/>
      <c r="Q32" s="43"/>
      <c r="R32" s="43"/>
      <c r="S32" s="43"/>
      <c r="T32" s="43"/>
      <c r="U32" s="43"/>
      <c r="V32" s="43"/>
      <c r="W32" s="43"/>
      <c r="X32" s="43"/>
      <c r="Y32" s="43"/>
      <c r="Z32" s="43"/>
      <c r="AA32" s="43"/>
      <c r="AB32" s="43"/>
      <c r="AC32" s="83"/>
      <c r="AD32" s="83"/>
      <c r="AE32" s="83"/>
      <c r="AF32" s="83"/>
      <c r="AG32" s="83"/>
      <c r="AH32" s="83"/>
      <c r="AI32" s="83"/>
      <c r="AJ32" s="83"/>
    </row>
    <row r="33" spans="1:36" ht="15.6" x14ac:dyDescent="0.3">
      <c r="A33" s="44"/>
      <c r="B33" s="50"/>
      <c r="C33" s="51">
        <v>2003</v>
      </c>
      <c r="D33" s="52" cm="1">
        <f t="array" ref="D33">SUM(IF('Raw data'!$A$2:$A$89=Charts!$C33,IF('Raw data'!$B$2:$B$89=Charts!$D$10,IF('Raw data'!$C$1:$R$1=Charts!$B$9,'Raw data'!$C$2:$R$89))))</f>
        <v>12463</v>
      </c>
      <c r="E33" s="52" cm="1">
        <f t="array" ref="E33">SUM(IF('Raw data'!$A$2:$A$89=Charts!$C33,IF('Raw data'!$B$2:$B$89=Charts!$E$10,IF('Raw data'!$C$1:$R$1=Charts!$B$9,'Raw data'!$C$2:$R$89))))</f>
        <v>12823</v>
      </c>
      <c r="F33" s="52">
        <f t="shared" si="1"/>
        <v>-360</v>
      </c>
      <c r="G33" s="45"/>
      <c r="H33" s="45"/>
      <c r="I33" s="45"/>
      <c r="J33" s="43"/>
      <c r="K33" s="43"/>
      <c r="L33" s="43"/>
      <c r="M33" s="43"/>
      <c r="N33" s="43"/>
      <c r="O33" s="43"/>
      <c r="P33" s="43"/>
      <c r="Q33" s="43"/>
      <c r="R33" s="43"/>
      <c r="S33" s="43"/>
      <c r="T33" s="43"/>
      <c r="U33" s="43"/>
      <c r="V33" s="43"/>
      <c r="W33" s="43"/>
      <c r="X33" s="43"/>
      <c r="Y33" s="43"/>
      <c r="Z33" s="43"/>
      <c r="AA33" s="43"/>
      <c r="AB33" s="43"/>
      <c r="AC33" s="83"/>
      <c r="AD33" s="83"/>
      <c r="AE33" s="83"/>
      <c r="AF33" s="83"/>
      <c r="AG33" s="83"/>
      <c r="AH33" s="83"/>
      <c r="AI33" s="83"/>
      <c r="AJ33" s="83"/>
    </row>
    <row r="34" spans="1:36" ht="15.6" x14ac:dyDescent="0.3">
      <c r="A34" s="44"/>
      <c r="B34" s="50"/>
      <c r="C34" s="51">
        <v>2004</v>
      </c>
      <c r="D34" s="52" cm="1">
        <f t="array" ref="D34">SUM(IF('Raw data'!$A$2:$A$89=Charts!$C34,IF('Raw data'!$B$2:$B$89=Charts!$D$10,IF('Raw data'!$C$1:$R$1=Charts!$B$9,'Raw data'!$C$2:$R$89))))</f>
        <v>13082</v>
      </c>
      <c r="E34" s="52" cm="1">
        <f t="array" ref="E34">SUM(IF('Raw data'!$A$2:$A$89=Charts!$C34,IF('Raw data'!$B$2:$B$89=Charts!$E$10,IF('Raw data'!$C$1:$R$1=Charts!$B$9,'Raw data'!$C$2:$R$89))))</f>
        <v>12230</v>
      </c>
      <c r="F34" s="52">
        <f t="shared" si="1"/>
        <v>852</v>
      </c>
      <c r="G34" s="45"/>
      <c r="H34" s="45"/>
      <c r="I34" s="45"/>
      <c r="J34" s="43"/>
      <c r="K34" s="43"/>
      <c r="L34" s="43"/>
      <c r="M34" s="43"/>
      <c r="N34" s="43"/>
      <c r="O34" s="43"/>
      <c r="P34" s="43"/>
      <c r="Q34" s="43"/>
      <c r="R34" s="43"/>
      <c r="S34" s="43"/>
      <c r="T34" s="43"/>
      <c r="U34" s="43"/>
      <c r="V34" s="43"/>
      <c r="W34" s="43"/>
      <c r="X34" s="43"/>
      <c r="Y34" s="43"/>
      <c r="Z34" s="43"/>
      <c r="AA34" s="43"/>
      <c r="AB34" s="43"/>
      <c r="AC34" s="83"/>
      <c r="AD34" s="83"/>
      <c r="AE34" s="83"/>
      <c r="AF34" s="83"/>
      <c r="AG34" s="83"/>
      <c r="AH34" s="83"/>
      <c r="AI34" s="83"/>
      <c r="AJ34" s="83"/>
    </row>
    <row r="35" spans="1:36" ht="15.6" x14ac:dyDescent="0.3">
      <c r="A35" s="44"/>
      <c r="B35" s="50"/>
      <c r="C35" s="51">
        <v>2005</v>
      </c>
      <c r="D35" s="52" cm="1">
        <f t="array" ref="D35">SUM(IF('Raw data'!$A$2:$A$89=Charts!$C35,IF('Raw data'!$B$2:$B$89=Charts!$D$10,IF('Raw data'!$C$1:$R$1=Charts!$B$9,'Raw data'!$C$2:$R$89))))</f>
        <v>13084</v>
      </c>
      <c r="E35" s="52" cm="1">
        <f t="array" ref="E35">SUM(IF('Raw data'!$A$2:$A$89=Charts!$C35,IF('Raw data'!$B$2:$B$89=Charts!$E$10,IF('Raw data'!$C$1:$R$1=Charts!$B$9,'Raw data'!$C$2:$R$89))))</f>
        <v>12364</v>
      </c>
      <c r="F35" s="52">
        <f t="shared" si="1"/>
        <v>720</v>
      </c>
      <c r="G35" s="45"/>
      <c r="H35" s="45"/>
      <c r="I35" s="45"/>
      <c r="J35" s="43"/>
      <c r="K35" s="43"/>
      <c r="L35" s="43"/>
      <c r="M35" s="43"/>
      <c r="N35" s="43"/>
      <c r="O35" s="43"/>
      <c r="P35" s="43"/>
      <c r="Q35" s="43"/>
      <c r="R35" s="43"/>
      <c r="S35" s="43"/>
      <c r="T35" s="43"/>
      <c r="U35" s="43"/>
      <c r="V35" s="43"/>
      <c r="W35" s="43"/>
      <c r="X35" s="43"/>
      <c r="Y35" s="43"/>
      <c r="Z35" s="43"/>
      <c r="AA35" s="43"/>
      <c r="AB35" s="43"/>
      <c r="AC35" s="83"/>
      <c r="AD35" s="83"/>
      <c r="AE35" s="83"/>
      <c r="AF35" s="83"/>
      <c r="AG35" s="83"/>
      <c r="AH35" s="83"/>
      <c r="AI35" s="83"/>
      <c r="AJ35" s="83"/>
    </row>
    <row r="36" spans="1:36" ht="15.6" x14ac:dyDescent="0.3">
      <c r="A36" s="44"/>
      <c r="B36" s="50"/>
      <c r="C36" s="51">
        <v>2006</v>
      </c>
      <c r="D36" s="52" cm="1">
        <f t="array" ref="D36">SUM(IF('Raw data'!$A$2:$A$89=Charts!$C36,IF('Raw data'!$B$2:$B$89=Charts!$D$10,IF('Raw data'!$C$1:$R$1=Charts!$B$9,'Raw data'!$C$2:$R$89))))</f>
        <v>13249</v>
      </c>
      <c r="E36" s="52" cm="1">
        <f t="array" ref="E36">SUM(IF('Raw data'!$A$2:$A$89=Charts!$C36,IF('Raw data'!$B$2:$B$89=Charts!$E$10,IF('Raw data'!$C$1:$R$1=Charts!$B$9,'Raw data'!$C$2:$R$89))))</f>
        <v>11898</v>
      </c>
      <c r="F36" s="52">
        <f t="shared" si="1"/>
        <v>1351</v>
      </c>
      <c r="G36" s="45"/>
      <c r="H36" s="45"/>
      <c r="I36" s="45"/>
      <c r="J36" s="43"/>
      <c r="K36" s="43"/>
      <c r="L36" s="43"/>
      <c r="M36" s="43"/>
      <c r="N36" s="43"/>
      <c r="O36" s="43"/>
      <c r="P36" s="43"/>
      <c r="Q36" s="43"/>
      <c r="R36" s="43"/>
      <c r="S36" s="43"/>
      <c r="T36" s="43"/>
      <c r="U36" s="43"/>
      <c r="V36" s="43"/>
      <c r="W36" s="43"/>
      <c r="X36" s="43"/>
      <c r="Y36" s="43"/>
      <c r="Z36" s="43"/>
      <c r="AA36" s="43"/>
      <c r="AB36" s="43"/>
      <c r="AC36" s="83"/>
      <c r="AD36" s="83"/>
      <c r="AE36" s="83"/>
      <c r="AF36" s="83"/>
      <c r="AG36" s="83"/>
      <c r="AH36" s="83"/>
      <c r="AI36" s="83"/>
      <c r="AJ36" s="83"/>
    </row>
    <row r="37" spans="1:36" ht="15.6" x14ac:dyDescent="0.3">
      <c r="A37" s="44"/>
      <c r="B37" s="50"/>
      <c r="C37" s="51">
        <v>2007</v>
      </c>
      <c r="D37" s="52" cm="1">
        <f t="array" ref="D37">SUM(IF('Raw data'!$A$2:$A$89=Charts!$C37,IF('Raw data'!$B$2:$B$89=Charts!$D$10,IF('Raw data'!$C$1:$R$1=Charts!$B$9,'Raw data'!$C$2:$R$89))))</f>
        <v>13503</v>
      </c>
      <c r="E37" s="52" cm="1">
        <f t="array" ref="E37">SUM(IF('Raw data'!$A$2:$A$89=Charts!$C37,IF('Raw data'!$B$2:$B$89=Charts!$E$10,IF('Raw data'!$C$1:$R$1=Charts!$B$9,'Raw data'!$C$2:$R$89))))</f>
        <v>12123</v>
      </c>
      <c r="F37" s="52">
        <f t="shared" si="1"/>
        <v>1380</v>
      </c>
      <c r="G37" s="45"/>
      <c r="H37" s="45"/>
      <c r="I37" s="45"/>
      <c r="J37" s="43"/>
      <c r="K37" s="43"/>
      <c r="L37" s="43"/>
      <c r="M37" s="43"/>
      <c r="N37" s="43"/>
      <c r="O37" s="43"/>
      <c r="P37" s="43"/>
      <c r="Q37" s="43"/>
      <c r="R37" s="43"/>
      <c r="S37" s="43"/>
      <c r="T37" s="43"/>
      <c r="U37" s="43"/>
      <c r="V37" s="43"/>
      <c r="W37" s="43"/>
      <c r="X37" s="43"/>
      <c r="Y37" s="43"/>
      <c r="Z37" s="43"/>
      <c r="AA37" s="43"/>
      <c r="AB37" s="43"/>
      <c r="AC37" s="83"/>
      <c r="AD37" s="83"/>
      <c r="AE37" s="83"/>
      <c r="AF37" s="83"/>
      <c r="AG37" s="83"/>
      <c r="AH37" s="83"/>
      <c r="AI37" s="83"/>
      <c r="AJ37" s="83"/>
    </row>
    <row r="38" spans="1:36" ht="15.6" x14ac:dyDescent="0.3">
      <c r="A38" s="44"/>
      <c r="B38" s="50"/>
      <c r="C38" s="51">
        <v>2008</v>
      </c>
      <c r="D38" s="52" cm="1">
        <f t="array" ref="D38">SUM(IF('Raw data'!$A$2:$A$89=Charts!$C38,IF('Raw data'!$B$2:$B$89=Charts!$D$10,IF('Raw data'!$C$1:$R$1=Charts!$B$9,'Raw data'!$C$2:$R$89))))</f>
        <v>13963</v>
      </c>
      <c r="E38" s="52" cm="1">
        <f t="array" ref="E38">SUM(IF('Raw data'!$A$2:$A$89=Charts!$C38,IF('Raw data'!$B$2:$B$89=Charts!$E$10,IF('Raw data'!$C$1:$R$1=Charts!$B$9,'Raw data'!$C$2:$R$89))))</f>
        <v>12306</v>
      </c>
      <c r="F38" s="52">
        <f t="shared" si="1"/>
        <v>1657</v>
      </c>
      <c r="G38" s="45"/>
      <c r="H38" s="45"/>
      <c r="I38" s="45"/>
      <c r="J38" s="43"/>
      <c r="K38" s="43"/>
      <c r="L38" s="43"/>
      <c r="M38" s="43"/>
      <c r="N38" s="43"/>
      <c r="O38" s="43"/>
      <c r="P38" s="43"/>
      <c r="Q38" s="43"/>
      <c r="R38" s="43"/>
      <c r="S38" s="43"/>
      <c r="T38" s="43"/>
      <c r="U38" s="43"/>
      <c r="V38" s="43"/>
      <c r="W38" s="43"/>
      <c r="X38" s="43"/>
      <c r="Y38" s="43"/>
      <c r="Z38" s="43"/>
      <c r="AA38" s="43"/>
      <c r="AB38" s="43"/>
      <c r="AC38" s="83"/>
      <c r="AD38" s="83"/>
      <c r="AE38" s="83"/>
      <c r="AF38" s="83"/>
      <c r="AG38" s="83"/>
      <c r="AH38" s="83"/>
      <c r="AI38" s="83"/>
      <c r="AJ38" s="83"/>
    </row>
    <row r="39" spans="1:36" ht="13.5" customHeight="1" x14ac:dyDescent="0.3">
      <c r="A39" s="44"/>
      <c r="B39" s="50"/>
      <c r="C39" s="51">
        <v>2009</v>
      </c>
      <c r="D39" s="52" cm="1">
        <f t="array" ref="D39">SUM(IF('Raw data'!$A$2:$A$89=Charts!$C39,IF('Raw data'!$B$2:$B$89=Charts!$D$10,IF('Raw data'!$C$1:$R$1=Charts!$B$9,'Raw data'!$C$2:$R$89))))</f>
        <v>13829</v>
      </c>
      <c r="E39" s="52" cm="1">
        <f t="array" ref="E39">SUM(IF('Raw data'!$A$2:$A$89=Charts!$C39,IF('Raw data'!$B$2:$B$89=Charts!$E$10,IF('Raw data'!$C$1:$R$1=Charts!$B$9,'Raw data'!$C$2:$R$89))))</f>
        <v>11886</v>
      </c>
      <c r="F39" s="52">
        <f t="shared" si="1"/>
        <v>1943</v>
      </c>
      <c r="G39" s="45"/>
      <c r="H39" s="45"/>
      <c r="I39" s="45"/>
      <c r="J39" s="43"/>
      <c r="K39" s="43"/>
      <c r="L39" s="43"/>
      <c r="M39" s="43"/>
      <c r="N39" s="43"/>
      <c r="O39" s="43"/>
      <c r="P39" s="43"/>
      <c r="Q39" s="43"/>
      <c r="R39" s="43"/>
      <c r="S39" s="43"/>
      <c r="T39" s="43"/>
      <c r="U39" s="43"/>
      <c r="V39" s="43"/>
      <c r="W39" s="43"/>
      <c r="X39" s="43"/>
      <c r="Y39" s="43"/>
      <c r="Z39" s="43"/>
      <c r="AA39" s="43"/>
      <c r="AB39" s="43"/>
      <c r="AC39" s="83"/>
      <c r="AD39" s="83"/>
      <c r="AE39" s="83"/>
      <c r="AF39" s="83"/>
      <c r="AG39" s="83"/>
      <c r="AH39" s="83"/>
      <c r="AI39" s="83"/>
      <c r="AJ39" s="83"/>
    </row>
    <row r="40" spans="1:36" ht="15.6" x14ac:dyDescent="0.3">
      <c r="A40" s="44"/>
      <c r="B40" s="50"/>
      <c r="C40" s="51">
        <v>2010</v>
      </c>
      <c r="D40" s="52" cm="1">
        <f t="array" ref="D40">SUM(IF('Raw data'!$A$2:$A$89=Charts!$C40,IF('Raw data'!$B$2:$B$89=Charts!$D$10,IF('Raw data'!$C$1:$R$1=Charts!$B$9,'Raw data'!$C$2:$R$89))))</f>
        <v>13797</v>
      </c>
      <c r="E40" s="52" cm="1">
        <f t="array" ref="E40">SUM(IF('Raw data'!$A$2:$A$89=Charts!$C40,IF('Raw data'!$B$2:$B$89=Charts!$E$10,IF('Raw data'!$C$1:$R$1=Charts!$B$9,'Raw data'!$C$2:$R$89))))</f>
        <v>11508</v>
      </c>
      <c r="F40" s="52">
        <f t="shared" si="1"/>
        <v>2289</v>
      </c>
      <c r="G40" s="45"/>
      <c r="H40" s="45"/>
      <c r="I40" s="45"/>
      <c r="J40" s="43"/>
      <c r="K40" s="43"/>
      <c r="L40" s="43"/>
      <c r="M40" s="43"/>
      <c r="N40" s="43"/>
      <c r="O40" s="43"/>
      <c r="P40" s="43"/>
      <c r="Q40" s="43"/>
      <c r="R40" s="43"/>
      <c r="S40" s="43"/>
      <c r="T40" s="43"/>
      <c r="U40" s="43"/>
      <c r="V40" s="43"/>
      <c r="W40" s="43"/>
      <c r="X40" s="43"/>
      <c r="Y40" s="43"/>
      <c r="Z40" s="43"/>
      <c r="AA40" s="43"/>
      <c r="AB40" s="43"/>
      <c r="AC40" s="83"/>
      <c r="AD40" s="83"/>
      <c r="AE40" s="83"/>
      <c r="AF40" s="83"/>
      <c r="AG40" s="83"/>
      <c r="AH40" s="83"/>
      <c r="AI40" s="83"/>
      <c r="AJ40" s="83"/>
    </row>
    <row r="41" spans="1:36" ht="15.6" x14ac:dyDescent="0.3">
      <c r="A41" s="44"/>
      <c r="B41" s="50"/>
      <c r="C41" s="51">
        <v>2011</v>
      </c>
      <c r="D41" s="52" cm="1">
        <f t="array" ref="D41">SUM(IF('Raw data'!$A$2:$A$89=Charts!$C41,IF('Raw data'!$B$2:$B$89=Charts!$D$10,IF('Raw data'!$C$1:$R$1=Charts!$B$9,'Raw data'!$C$2:$R$89))))</f>
        <v>13794</v>
      </c>
      <c r="E41" s="52" cm="1">
        <f t="array" ref="E41">SUM(IF('Raw data'!$A$2:$A$89=Charts!$C41,IF('Raw data'!$B$2:$B$89=Charts!$E$10,IF('Raw data'!$C$1:$R$1=Charts!$B$9,'Raw data'!$C$2:$R$89))))</f>
        <v>11676</v>
      </c>
      <c r="F41" s="52">
        <f t="shared" si="1"/>
        <v>2118</v>
      </c>
      <c r="G41" s="45"/>
      <c r="H41" s="45"/>
      <c r="I41" s="45"/>
      <c r="J41" s="43"/>
      <c r="K41" s="43"/>
      <c r="L41" s="43"/>
      <c r="M41" s="43"/>
      <c r="N41" s="43"/>
      <c r="O41" s="43"/>
      <c r="P41" s="43"/>
      <c r="Q41" s="43"/>
      <c r="R41" s="43"/>
      <c r="S41" s="43"/>
      <c r="T41" s="43"/>
      <c r="U41" s="43"/>
      <c r="V41" s="43"/>
      <c r="W41" s="43"/>
      <c r="X41" s="43"/>
      <c r="Y41" s="43"/>
      <c r="Z41" s="43"/>
      <c r="AA41" s="43"/>
      <c r="AB41" s="43"/>
      <c r="AC41" s="83"/>
      <c r="AD41" s="83"/>
      <c r="AE41" s="83"/>
      <c r="AF41" s="83"/>
      <c r="AG41" s="83"/>
      <c r="AH41" s="83"/>
      <c r="AI41" s="83"/>
      <c r="AJ41" s="83"/>
    </row>
    <row r="42" spans="1:36" ht="15.6" x14ac:dyDescent="0.3">
      <c r="A42" s="44"/>
      <c r="B42" s="50"/>
      <c r="C42" s="51">
        <v>2012</v>
      </c>
      <c r="D42" s="52" cm="1">
        <f t="array" ref="D42">SUM(IF('Raw data'!$A$2:$A$89=Charts!$C42,IF('Raw data'!$B$2:$B$89=Charts!$D$10,IF('Raw data'!$C$1:$R$1=Charts!$B$9,'Raw data'!$C$2:$R$89))))</f>
        <v>13681</v>
      </c>
      <c r="E42" s="52" cm="1">
        <f t="array" ref="E42">SUM(IF('Raw data'!$A$2:$A$89=Charts!$C42,IF('Raw data'!$B$2:$B$89=Charts!$E$10,IF('Raw data'!$C$1:$R$1=Charts!$B$9,'Raw data'!$C$2:$R$89))))</f>
        <v>11903</v>
      </c>
      <c r="F42" s="52">
        <f t="shared" si="1"/>
        <v>1778</v>
      </c>
      <c r="G42" s="45"/>
      <c r="H42" s="45"/>
      <c r="I42" s="45"/>
      <c r="J42" s="43"/>
      <c r="K42" s="43"/>
      <c r="L42" s="43"/>
      <c r="M42" s="43"/>
      <c r="N42" s="43"/>
      <c r="O42" s="43"/>
      <c r="P42" s="43"/>
      <c r="Q42" s="43"/>
      <c r="R42" s="43"/>
      <c r="S42" s="43"/>
      <c r="T42" s="43"/>
      <c r="U42" s="43"/>
      <c r="V42" s="43"/>
      <c r="W42" s="43"/>
      <c r="X42" s="43"/>
      <c r="Y42" s="43"/>
      <c r="Z42" s="43"/>
      <c r="AA42" s="43"/>
      <c r="AB42" s="43"/>
      <c r="AC42" s="83"/>
      <c r="AD42" s="83"/>
      <c r="AE42" s="83"/>
      <c r="AF42" s="83"/>
      <c r="AG42" s="83"/>
      <c r="AH42" s="83"/>
      <c r="AI42" s="83"/>
      <c r="AJ42" s="83"/>
    </row>
    <row r="43" spans="1:36" ht="15.6" x14ac:dyDescent="0.3">
      <c r="A43" s="44"/>
      <c r="B43" s="50"/>
      <c r="C43" s="51">
        <v>2013</v>
      </c>
      <c r="D43" s="52" cm="1">
        <f t="array" ref="D43">SUM(IF('Raw data'!$A$2:$A$89=Charts!$C43,IF('Raw data'!$B$2:$B$89=Charts!$D$10,IF('Raw data'!$C$1:$R$1=Charts!$B$9,'Raw data'!$C$2:$R$89))))</f>
        <v>13317</v>
      </c>
      <c r="E43" s="52" cm="1">
        <f t="array" ref="E43">SUM(IF('Raw data'!$A$2:$A$89=Charts!$C43,IF('Raw data'!$B$2:$B$89=Charts!$E$10,IF('Raw data'!$C$1:$R$1=Charts!$B$9,'Raw data'!$C$2:$R$89))))</f>
        <v>12125</v>
      </c>
      <c r="F43" s="52">
        <f t="shared" si="1"/>
        <v>1192</v>
      </c>
      <c r="G43" s="45"/>
      <c r="H43" s="45"/>
      <c r="I43" s="45"/>
      <c r="J43" s="43"/>
      <c r="K43" s="43"/>
      <c r="L43" s="43"/>
      <c r="M43" s="43"/>
      <c r="N43" s="43"/>
      <c r="O43" s="43"/>
      <c r="P43" s="43"/>
      <c r="Q43" s="43"/>
      <c r="R43" s="43"/>
      <c r="S43" s="43"/>
      <c r="T43" s="43"/>
      <c r="U43" s="43"/>
      <c r="V43" s="43"/>
      <c r="W43" s="43"/>
      <c r="X43" s="43"/>
      <c r="Y43" s="43"/>
      <c r="Z43" s="43"/>
      <c r="AA43" s="43"/>
      <c r="AB43" s="43"/>
      <c r="AC43" s="83"/>
      <c r="AD43" s="83"/>
      <c r="AE43" s="83"/>
      <c r="AF43" s="83"/>
      <c r="AG43" s="83"/>
      <c r="AH43" s="83"/>
      <c r="AI43" s="83"/>
      <c r="AJ43" s="83"/>
    </row>
    <row r="44" spans="1:36" ht="15.6" x14ac:dyDescent="0.3">
      <c r="A44" s="44"/>
      <c r="B44" s="50"/>
      <c r="C44" s="51">
        <v>2014</v>
      </c>
      <c r="D44" s="52" cm="1">
        <f t="array" ref="D44">SUM(IF('Raw data'!$A$2:$A$89=Charts!$C44,IF('Raw data'!$B$2:$B$89=Charts!$D$10,IF('Raw data'!$C$1:$R$1=Charts!$B$9,'Raw data'!$C$2:$R$89))))</f>
        <v>13210</v>
      </c>
      <c r="E44" s="52" cm="1">
        <f t="array" ref="E44">SUM(IF('Raw data'!$A$2:$A$89=Charts!$C44,IF('Raw data'!$B$2:$B$89=Charts!$E$10,IF('Raw data'!$C$1:$R$1=Charts!$B$9,'Raw data'!$C$2:$R$89))))</f>
        <v>12002</v>
      </c>
      <c r="F44" s="52">
        <f t="shared" si="1"/>
        <v>1208</v>
      </c>
      <c r="G44" s="45"/>
      <c r="H44" s="45"/>
      <c r="I44" s="45"/>
      <c r="J44" s="43"/>
      <c r="K44" s="43"/>
      <c r="L44" s="43"/>
      <c r="M44" s="43"/>
      <c r="N44" s="43"/>
      <c r="O44" s="43"/>
      <c r="P44" s="43"/>
      <c r="Q44" s="43"/>
      <c r="R44" s="43"/>
      <c r="S44" s="43"/>
      <c r="T44" s="43"/>
      <c r="U44" s="43"/>
      <c r="V44" s="43"/>
      <c r="W44" s="43"/>
      <c r="X44" s="43"/>
      <c r="Y44" s="43"/>
      <c r="Z44" s="43"/>
      <c r="AA44" s="43"/>
      <c r="AB44" s="43"/>
      <c r="AC44" s="83"/>
      <c r="AD44" s="83"/>
      <c r="AE44" s="83"/>
      <c r="AF44" s="83"/>
      <c r="AG44" s="83"/>
      <c r="AH44" s="83"/>
      <c r="AI44" s="83"/>
      <c r="AJ44" s="83"/>
    </row>
    <row r="45" spans="1:36" ht="15.6" x14ac:dyDescent="0.3">
      <c r="A45" s="44"/>
      <c r="B45" s="41"/>
      <c r="C45" s="53">
        <v>2015</v>
      </c>
      <c r="D45" s="52" cm="1">
        <f t="array" ref="D45">SUM(IF('Raw data'!$A$2:$A$89=Charts!$C45,IF('Raw data'!$B$2:$B$89=Charts!$D$10,IF('Raw data'!$C$1:$R$1=Charts!$B$9,'Raw data'!$C$2:$R$89))))</f>
        <v>13202</v>
      </c>
      <c r="E45" s="52" cm="1">
        <f t="array" ref="E45">SUM(IF('Raw data'!$A$2:$A$89=Charts!$C45,IF('Raw data'!$B$2:$B$89=Charts!$E$10,IF('Raw data'!$C$1:$R$1=Charts!$B$9,'Raw data'!$C$2:$R$89))))</f>
        <v>12259</v>
      </c>
      <c r="F45" s="52">
        <f t="shared" si="1"/>
        <v>943</v>
      </c>
      <c r="G45" s="45"/>
      <c r="H45" s="45"/>
      <c r="I45" s="45"/>
      <c r="J45" s="43"/>
      <c r="K45" s="43"/>
      <c r="L45" s="43"/>
      <c r="M45" s="43"/>
      <c r="N45" s="43"/>
      <c r="O45" s="43"/>
      <c r="P45" s="43"/>
      <c r="Q45" s="43"/>
      <c r="R45" s="43"/>
      <c r="S45" s="43"/>
      <c r="T45" s="43"/>
      <c r="U45" s="43"/>
      <c r="V45" s="43"/>
      <c r="W45" s="43"/>
      <c r="X45" s="43"/>
      <c r="Y45" s="43"/>
      <c r="Z45" s="43"/>
      <c r="AA45" s="43"/>
      <c r="AB45" s="43"/>
      <c r="AC45" s="83"/>
      <c r="AD45" s="83"/>
      <c r="AE45" s="83"/>
      <c r="AF45" s="83"/>
      <c r="AG45" s="83"/>
      <c r="AH45" s="83"/>
      <c r="AI45" s="83"/>
      <c r="AJ45" s="83"/>
    </row>
    <row r="46" spans="1:36" ht="15.6" x14ac:dyDescent="0.3">
      <c r="A46" s="44"/>
      <c r="B46" s="41"/>
      <c r="C46" s="54">
        <v>2016</v>
      </c>
      <c r="D46" s="52" cm="1">
        <f t="array" ref="D46">SUM(IF('Raw data'!$A$2:$A$89=Charts!$C46,IF('Raw data'!$B$2:$B$89=Charts!$D$10,IF('Raw data'!$C$1:$R$1=Charts!$B$9,'Raw data'!$C$2:$R$89))))</f>
        <v>13183</v>
      </c>
      <c r="E46" s="52" cm="1">
        <f t="array" ref="E46">SUM(IF('Raw data'!$A$2:$A$89=Charts!$C46,IF('Raw data'!$B$2:$B$89=Charts!$E$10,IF('Raw data'!$C$1:$R$1=Charts!$B$9,'Raw data'!$C$2:$R$89))))</f>
        <v>12333</v>
      </c>
      <c r="F46" s="52">
        <f>D46-E46</f>
        <v>850</v>
      </c>
      <c r="G46" s="45"/>
      <c r="H46" s="45"/>
      <c r="I46" s="45"/>
      <c r="J46" s="43"/>
      <c r="K46" s="43"/>
      <c r="L46" s="43"/>
      <c r="M46" s="43"/>
      <c r="N46" s="43"/>
      <c r="O46" s="43"/>
      <c r="P46" s="43"/>
      <c r="Q46" s="43"/>
      <c r="R46" s="43"/>
      <c r="S46" s="43"/>
      <c r="T46" s="43"/>
      <c r="U46" s="43"/>
      <c r="V46" s="43"/>
      <c r="W46" s="43"/>
      <c r="X46" s="43"/>
      <c r="Y46" s="43"/>
      <c r="Z46" s="43"/>
      <c r="AA46" s="43"/>
      <c r="AB46" s="43"/>
      <c r="AC46" s="83"/>
      <c r="AD46" s="83"/>
      <c r="AE46" s="83"/>
      <c r="AF46" s="83"/>
      <c r="AG46" s="83"/>
      <c r="AH46" s="83"/>
      <c r="AI46" s="83"/>
      <c r="AJ46" s="83"/>
    </row>
    <row r="47" spans="1:36" ht="15.6" x14ac:dyDescent="0.3">
      <c r="A47" s="44"/>
      <c r="B47" s="41"/>
      <c r="C47" s="54">
        <v>2017</v>
      </c>
      <c r="D47" s="52" cm="1">
        <f t="array" ref="D47">SUM(IF('Raw data'!$A$2:$A$89=Charts!$C47,IF('Raw data'!$B$2:$B$89=Charts!$D$10,IF('Raw data'!$C$1:$R$1=Charts!$B$9,'Raw data'!$C$2:$R$89))))</f>
        <v>12757</v>
      </c>
      <c r="E47" s="52" cm="1">
        <f t="array" ref="E47">SUM(IF('Raw data'!$A$2:$A$89=Charts!$C47,IF('Raw data'!$B$2:$B$89=Charts!$E$10,IF('Raw data'!$C$1:$R$1=Charts!$B$9,'Raw data'!$C$2:$R$89))))</f>
        <v>12697</v>
      </c>
      <c r="F47" s="52">
        <f>D47-E47</f>
        <v>60</v>
      </c>
      <c r="G47" s="45"/>
      <c r="H47" s="45"/>
      <c r="I47" s="45"/>
      <c r="J47" s="43"/>
      <c r="K47" s="43"/>
      <c r="L47" s="43"/>
      <c r="M47" s="43"/>
      <c r="N47" s="43"/>
      <c r="O47" s="43"/>
      <c r="P47" s="43"/>
      <c r="Q47" s="43"/>
      <c r="R47" s="43"/>
      <c r="S47" s="43"/>
      <c r="T47" s="43"/>
      <c r="U47" s="43"/>
      <c r="V47" s="43"/>
      <c r="W47" s="43"/>
      <c r="X47" s="43"/>
      <c r="Y47" s="43"/>
      <c r="Z47" s="43"/>
      <c r="AA47" s="43"/>
      <c r="AB47" s="43"/>
      <c r="AC47" s="83"/>
      <c r="AD47" s="83"/>
      <c r="AE47" s="83"/>
      <c r="AF47" s="83"/>
      <c r="AG47" s="83"/>
      <c r="AH47" s="83"/>
      <c r="AI47" s="83"/>
      <c r="AJ47" s="83"/>
    </row>
    <row r="48" spans="1:36" ht="15.6" x14ac:dyDescent="0.3">
      <c r="A48" s="44"/>
      <c r="B48" s="45"/>
      <c r="C48" s="54">
        <v>2018</v>
      </c>
      <c r="D48" s="52" cm="1">
        <f t="array" ref="D48">SUM(IF('Raw data'!$A$2:$A$89=Charts!$C48,IF('Raw data'!$B$2:$B$89=Charts!$D$10,IF('Raw data'!$C$1:$R$1=Charts!$B$9,'Raw data'!$C$2:$R$89))))</f>
        <v>12238</v>
      </c>
      <c r="E48" s="52" cm="1">
        <f t="array" ref="E48">SUM(IF('Raw data'!$A$2:$A$89=Charts!$C48,IF('Raw data'!$B$2:$B$89=Charts!$E$10,IF('Raw data'!$C$1:$R$1=Charts!$B$9,'Raw data'!$C$2:$R$89))))</f>
        <v>12930</v>
      </c>
      <c r="F48" s="52">
        <f t="shared" ref="F48:F53" si="2">D48-E48</f>
        <v>-692</v>
      </c>
      <c r="G48" s="45"/>
      <c r="H48" s="45"/>
      <c r="I48" s="45"/>
      <c r="J48" s="43"/>
      <c r="K48" s="43"/>
      <c r="L48" s="43"/>
      <c r="M48" s="43"/>
      <c r="N48" s="43"/>
      <c r="O48" s="43"/>
      <c r="P48" s="43"/>
      <c r="Q48" s="43"/>
      <c r="R48" s="43"/>
      <c r="S48" s="43"/>
      <c r="T48" s="43"/>
      <c r="U48" s="43"/>
      <c r="V48" s="43"/>
      <c r="W48" s="43"/>
      <c r="X48" s="43"/>
      <c r="Y48" s="43"/>
      <c r="Z48" s="43"/>
      <c r="AA48" s="43"/>
      <c r="AB48" s="43"/>
      <c r="AC48" s="83"/>
      <c r="AD48" s="83"/>
      <c r="AE48" s="83"/>
      <c r="AF48" s="83"/>
      <c r="AG48" s="83"/>
      <c r="AH48" s="83"/>
      <c r="AI48" s="83"/>
      <c r="AJ48" s="83"/>
    </row>
    <row r="49" spans="1:36" ht="15.6" x14ac:dyDescent="0.3">
      <c r="A49" s="44"/>
      <c r="B49" s="45"/>
      <c r="C49" s="54">
        <v>2019</v>
      </c>
      <c r="D49" s="52" cm="1">
        <f t="array" ref="D49">SUM(IF('Raw data'!$A$2:$A$89=Charts!$C49,IF('Raw data'!$B$2:$B$89=Charts!$D$10,IF('Raw data'!$C$1:$R$1=Charts!$B$9,'Raw data'!$C$2:$R$89))))</f>
        <v>12306</v>
      </c>
      <c r="E49" s="52" cm="1">
        <f t="array" ref="E49">SUM(IF('Raw data'!$A$2:$A$89=Charts!$C49,IF('Raw data'!$B$2:$B$89=Charts!$E$10,IF('Raw data'!$C$1:$R$1=Charts!$B$9,'Raw data'!$C$2:$R$89))))</f>
        <v>12831</v>
      </c>
      <c r="F49" s="52">
        <f t="shared" si="2"/>
        <v>-525</v>
      </c>
      <c r="G49" s="45"/>
      <c r="H49" s="45"/>
      <c r="I49" s="45"/>
      <c r="J49" s="43"/>
      <c r="K49" s="43"/>
      <c r="L49" s="43"/>
      <c r="M49" s="43"/>
      <c r="N49" s="43"/>
      <c r="O49" s="43"/>
      <c r="P49" s="43"/>
      <c r="Q49" s="43"/>
      <c r="R49" s="43"/>
      <c r="S49" s="43"/>
      <c r="T49" s="43"/>
      <c r="U49" s="43"/>
      <c r="V49" s="43"/>
      <c r="W49" s="43"/>
      <c r="X49" s="43"/>
      <c r="Y49" s="43"/>
      <c r="Z49" s="43"/>
      <c r="AA49" s="43"/>
      <c r="AB49" s="43"/>
      <c r="AC49" s="83"/>
      <c r="AD49" s="83"/>
      <c r="AE49" s="83"/>
      <c r="AF49" s="83"/>
      <c r="AG49" s="83"/>
      <c r="AH49" s="83"/>
      <c r="AI49" s="83"/>
      <c r="AJ49" s="83"/>
    </row>
    <row r="50" spans="1:36" ht="15.6" x14ac:dyDescent="0.3">
      <c r="A50" s="44"/>
      <c r="B50" s="45"/>
      <c r="C50" s="54">
        <v>2020</v>
      </c>
      <c r="D50" s="52" cm="1">
        <f t="array" ref="D50">SUM(IF('Raw data'!$A$2:$A$89=Charts!$C50,IF('Raw data'!$B$2:$B$89=Charts!$D$10,IF('Raw data'!$C$1:$R$1=Charts!$B$9,'Raw data'!$C$2:$R$89))))</f>
        <v>11736</v>
      </c>
      <c r="E50" s="52" cm="1">
        <f t="array" ref="E50">SUM(IF('Raw data'!$A$2:$A$89=Charts!$C50,IF('Raw data'!$B$2:$B$89=Charts!$E$10,IF('Raw data'!$C$1:$R$1=Charts!$B$9,'Raw data'!$C$2:$R$89))))</f>
        <v>14652</v>
      </c>
      <c r="F50" s="52">
        <f t="shared" si="2"/>
        <v>-2916</v>
      </c>
      <c r="G50" s="45"/>
      <c r="H50" s="45"/>
      <c r="I50" s="45"/>
      <c r="J50" s="43"/>
      <c r="K50" s="43"/>
      <c r="L50" s="43"/>
      <c r="M50" s="43"/>
      <c r="N50" s="43"/>
      <c r="O50" s="43"/>
      <c r="P50" s="43"/>
      <c r="Q50" s="43"/>
      <c r="R50" s="43"/>
      <c r="S50" s="43"/>
      <c r="T50" s="43"/>
      <c r="U50" s="43"/>
      <c r="V50" s="43"/>
      <c r="W50" s="43"/>
      <c r="X50" s="43"/>
      <c r="Y50" s="43"/>
      <c r="Z50" s="43"/>
      <c r="AA50" s="43"/>
      <c r="AB50" s="43"/>
      <c r="AC50" s="83"/>
      <c r="AD50" s="83"/>
      <c r="AE50" s="83"/>
      <c r="AF50" s="83"/>
      <c r="AG50" s="83"/>
      <c r="AH50" s="83"/>
      <c r="AI50" s="83"/>
      <c r="AJ50" s="83"/>
    </row>
    <row r="51" spans="1:36" ht="15.6" x14ac:dyDescent="0.3">
      <c r="A51" s="44"/>
      <c r="B51" s="45"/>
      <c r="C51" s="54">
        <v>2021</v>
      </c>
      <c r="D51" s="52" cm="1">
        <f t="array" ref="D51">SUM(IF('Raw data'!$A$2:$A$89=Charts!$C51,IF('Raw data'!$B$2:$B$89=Charts!$D$10,IF('Raw data'!$C$1:$R$1=Charts!$B$9,'Raw data'!$C$2:$R$89))))</f>
        <v>12035</v>
      </c>
      <c r="E51" s="52" cm="1">
        <f t="array" ref="E51">SUM(IF('Raw data'!$A$2:$A$89=Charts!$C51,IF('Raw data'!$B$2:$B$89=Charts!$E$10,IF('Raw data'!$C$1:$R$1=Charts!$B$9,'Raw data'!$C$2:$R$89))))</f>
        <v>13985</v>
      </c>
      <c r="F51" s="52">
        <f t="shared" si="2"/>
        <v>-1950</v>
      </c>
      <c r="G51" s="45"/>
      <c r="H51" s="45"/>
      <c r="I51" s="45"/>
      <c r="J51" s="43"/>
      <c r="K51" s="43"/>
      <c r="L51" s="43"/>
      <c r="M51" s="43"/>
      <c r="N51" s="43"/>
      <c r="O51" s="43"/>
      <c r="P51" s="43"/>
      <c r="Q51" s="43"/>
      <c r="R51" s="43"/>
      <c r="S51" s="43"/>
      <c r="T51" s="43"/>
      <c r="U51" s="43"/>
      <c r="V51" s="43"/>
      <c r="W51" s="43"/>
      <c r="X51" s="43"/>
      <c r="Y51" s="43"/>
      <c r="Z51" s="43"/>
      <c r="AA51" s="43"/>
      <c r="AB51" s="43"/>
      <c r="AC51" s="83"/>
      <c r="AD51" s="83"/>
      <c r="AE51" s="83"/>
      <c r="AF51" s="83"/>
      <c r="AG51" s="83"/>
      <c r="AH51" s="83"/>
      <c r="AI51" s="83"/>
      <c r="AJ51" s="83"/>
    </row>
    <row r="52" spans="1:36" ht="15.6" x14ac:dyDescent="0.3">
      <c r="A52" s="44"/>
      <c r="B52" s="45"/>
      <c r="C52" s="54">
        <v>2022</v>
      </c>
      <c r="D52" s="52" cm="1">
        <f t="array" ref="D52">SUM(IF('Raw data'!$A$2:$A$89=Charts!$C52,IF('Raw data'!$B$2:$B$89=Charts!$D$10,IF('Raw data'!$C$1:$R$1=Charts!$B$9,'Raw data'!$C$2:$R$89))))</f>
        <v>11754</v>
      </c>
      <c r="E52" s="52" cm="1">
        <f t="array" ref="E52">SUM(IF('Raw data'!$A$2:$A$89=Charts!$C52,IF('Raw data'!$B$2:$B$89=Charts!$E$10,IF('Raw data'!$C$1:$R$1=Charts!$B$9,'Raw data'!$C$2:$R$89))))</f>
        <v>14039</v>
      </c>
      <c r="F52" s="52">
        <f t="shared" si="2"/>
        <v>-2285</v>
      </c>
      <c r="G52" s="45"/>
      <c r="H52" s="45"/>
      <c r="I52" s="45"/>
      <c r="J52" s="43"/>
      <c r="K52" s="43"/>
      <c r="L52" s="43"/>
      <c r="M52" s="43"/>
      <c r="N52" s="43"/>
      <c r="O52" s="43"/>
      <c r="P52" s="43"/>
      <c r="Q52" s="43"/>
      <c r="R52" s="43"/>
      <c r="S52" s="43"/>
      <c r="T52" s="43"/>
      <c r="U52" s="43"/>
      <c r="V52" s="43"/>
      <c r="W52" s="43"/>
      <c r="X52" s="43"/>
      <c r="Y52" s="43"/>
      <c r="Z52" s="43"/>
      <c r="AA52" s="43"/>
      <c r="AB52" s="43"/>
      <c r="AC52" s="83"/>
      <c r="AD52" s="83"/>
      <c r="AE52" s="83"/>
      <c r="AF52" s="83"/>
      <c r="AG52" s="83"/>
      <c r="AH52" s="83"/>
      <c r="AI52" s="83"/>
      <c r="AJ52" s="83"/>
    </row>
    <row r="53" spans="1:36" ht="15.6" x14ac:dyDescent="0.3">
      <c r="A53" s="44"/>
      <c r="B53" s="45"/>
      <c r="C53" s="54">
        <v>2023</v>
      </c>
      <c r="D53" s="52" cm="1">
        <f t="array" ref="D53">SUM(IF('Raw data'!$A$2:$A$89=Charts!$C53,IF('Raw data'!$B$2:$B$89=Charts!$D$10,IF('Raw data'!$C$1:$R$1=Charts!$B$9,'Raw data'!$C$2:$R$89))))</f>
        <v>11374</v>
      </c>
      <c r="E53" s="52" cm="1">
        <f t="array" ref="E53">SUM(IF('Raw data'!$A$2:$A$89=Charts!$C53,IF('Raw data'!$B$2:$B$89=Charts!$E$10,IF('Raw data'!$C$1:$R$1=Charts!$B$9,'Raw data'!$C$2:$R$89))))</f>
        <v>14341</v>
      </c>
      <c r="F53" s="52">
        <f t="shared" si="2"/>
        <v>-2967</v>
      </c>
      <c r="G53" s="45"/>
      <c r="H53" s="45"/>
      <c r="I53" s="45"/>
      <c r="J53" s="43"/>
      <c r="K53" s="43"/>
      <c r="L53" s="43"/>
      <c r="M53" s="43"/>
      <c r="N53" s="43"/>
      <c r="O53" s="43"/>
      <c r="P53" s="43"/>
      <c r="Q53" s="43"/>
      <c r="R53" s="43"/>
      <c r="S53" s="43"/>
      <c r="T53" s="43"/>
      <c r="U53" s="43"/>
      <c r="V53" s="43"/>
      <c r="W53" s="43"/>
      <c r="X53" s="43"/>
      <c r="Y53" s="43"/>
      <c r="Z53" s="43"/>
      <c r="AA53" s="43"/>
      <c r="AB53" s="43"/>
      <c r="AC53" s="83"/>
      <c r="AD53" s="83"/>
      <c r="AE53" s="83"/>
      <c r="AF53" s="83"/>
      <c r="AG53" s="83"/>
      <c r="AH53" s="83"/>
      <c r="AI53" s="83"/>
      <c r="AJ53" s="83"/>
    </row>
    <row r="54" spans="1:36" x14ac:dyDescent="0.3">
      <c r="A54" s="44"/>
      <c r="B54" s="45"/>
      <c r="C54" s="48"/>
      <c r="D54" s="47"/>
      <c r="E54" s="47"/>
      <c r="F54" s="47"/>
      <c r="G54" s="45"/>
      <c r="H54" s="45"/>
      <c r="I54" s="45"/>
      <c r="J54" s="43"/>
      <c r="K54" s="43"/>
      <c r="L54" s="43"/>
      <c r="M54" s="43"/>
      <c r="N54" s="43"/>
      <c r="O54" s="43"/>
      <c r="P54" s="43"/>
      <c r="Q54" s="43"/>
      <c r="R54" s="43"/>
      <c r="S54" s="43"/>
      <c r="T54" s="43"/>
      <c r="U54" s="43"/>
      <c r="V54" s="43"/>
      <c r="W54" s="43"/>
      <c r="X54" s="43"/>
      <c r="Y54" s="43"/>
      <c r="Z54" s="43"/>
      <c r="AA54" s="43"/>
      <c r="AB54" s="43"/>
      <c r="AC54" s="83"/>
      <c r="AD54" s="83"/>
      <c r="AE54" s="83"/>
      <c r="AF54" s="83"/>
      <c r="AG54" s="83"/>
      <c r="AH54" s="83"/>
      <c r="AI54" s="83"/>
      <c r="AJ54" s="83"/>
    </row>
    <row r="55" spans="1:36" ht="15.6" x14ac:dyDescent="0.3">
      <c r="A55" s="49" t="s">
        <v>81</v>
      </c>
      <c r="B55" s="162"/>
      <c r="C55" s="162"/>
      <c r="D55" s="162"/>
      <c r="E55" s="162"/>
      <c r="F55" s="43"/>
      <c r="G55" s="43"/>
      <c r="H55" s="43"/>
      <c r="I55" s="43"/>
      <c r="J55" s="43"/>
      <c r="K55" s="43"/>
      <c r="L55" s="43"/>
      <c r="M55" s="43"/>
      <c r="N55" s="43"/>
      <c r="O55" s="43"/>
      <c r="P55" s="43"/>
      <c r="Q55" s="43"/>
      <c r="R55" s="43"/>
      <c r="S55" s="43"/>
      <c r="T55" s="43"/>
      <c r="U55" s="43"/>
      <c r="V55" s="43"/>
      <c r="W55" s="43"/>
      <c r="X55" s="43"/>
      <c r="Y55" s="43"/>
      <c r="Z55" s="43"/>
      <c r="AA55" s="43"/>
      <c r="AB55" s="43"/>
      <c r="AC55" s="83"/>
      <c r="AD55" s="83"/>
      <c r="AE55" s="83"/>
      <c r="AF55" s="83"/>
      <c r="AG55" s="83"/>
      <c r="AH55" s="83"/>
      <c r="AI55" s="83"/>
      <c r="AJ55" s="83"/>
    </row>
    <row r="56" spans="1:36" ht="15.6" x14ac:dyDescent="0.3">
      <c r="A56" s="84" t="s">
        <v>48</v>
      </c>
      <c r="B56" s="41"/>
      <c r="C56" s="41"/>
      <c r="D56" s="41"/>
      <c r="E56" s="41"/>
      <c r="F56" s="43"/>
      <c r="G56" s="43"/>
      <c r="H56" s="43"/>
      <c r="I56" s="43"/>
      <c r="J56" s="43"/>
      <c r="K56" s="43"/>
      <c r="L56" s="43"/>
      <c r="M56" s="43"/>
      <c r="N56" s="43"/>
      <c r="O56" s="43"/>
      <c r="P56" s="43"/>
      <c r="Q56" s="43"/>
      <c r="R56" s="43"/>
      <c r="S56" s="43"/>
      <c r="T56" s="43"/>
      <c r="U56" s="43"/>
      <c r="V56" s="43"/>
      <c r="W56" s="43"/>
      <c r="X56" s="43"/>
      <c r="Y56" s="43"/>
      <c r="Z56" s="43"/>
      <c r="AA56" s="43"/>
      <c r="AB56" s="43"/>
      <c r="AC56" s="83"/>
      <c r="AD56" s="83"/>
      <c r="AE56" s="83"/>
      <c r="AF56" s="83"/>
      <c r="AG56" s="83"/>
      <c r="AH56" s="83"/>
      <c r="AI56" s="83"/>
      <c r="AJ56" s="83"/>
    </row>
    <row r="57" spans="1:36" ht="16.2" thickBot="1" x14ac:dyDescent="0.35">
      <c r="A57" s="170" t="s">
        <v>49</v>
      </c>
      <c r="B57" s="85"/>
      <c r="C57" s="85"/>
      <c r="D57" s="85"/>
      <c r="E57" s="85"/>
      <c r="F57" s="86"/>
      <c r="G57" s="86"/>
      <c r="H57" s="86"/>
      <c r="I57" s="86"/>
      <c r="J57" s="86"/>
      <c r="K57" s="86"/>
      <c r="L57" s="86"/>
      <c r="M57" s="86"/>
      <c r="N57" s="86"/>
      <c r="O57" s="86"/>
      <c r="P57" s="86"/>
      <c r="Q57" s="86"/>
      <c r="R57" s="86"/>
      <c r="S57" s="86"/>
      <c r="T57" s="86"/>
      <c r="U57" s="86"/>
      <c r="V57" s="86"/>
      <c r="W57" s="86"/>
      <c r="X57" s="86"/>
      <c r="Y57" s="86"/>
      <c r="Z57" s="86"/>
      <c r="AA57" s="43"/>
      <c r="AB57" s="43"/>
      <c r="AC57" s="83"/>
      <c r="AD57" s="83"/>
      <c r="AE57" s="83"/>
      <c r="AF57" s="83"/>
      <c r="AG57" s="83"/>
      <c r="AH57" s="83"/>
      <c r="AI57" s="83"/>
      <c r="AJ57" s="83"/>
    </row>
  </sheetData>
  <mergeCells count="1">
    <mergeCell ref="E5:G6"/>
  </mergeCells>
  <hyperlinks>
    <hyperlink ref="A56" r:id="rId1" xr:uid="{00000000-0004-0000-0100-000000000000}"/>
    <hyperlink ref="A57" r:id="rId2" xr:uid="{00000000-0004-0000-0100-000001000000}"/>
  </hyperlinks>
  <pageMargins left="0.70866141732283472" right="0.70866141732283472" top="0.74803149606299213" bottom="0.74803149606299213" header="0.31496062992125984" footer="0.31496062992125984"/>
  <pageSetup paperSize="9" scale="52" orientation="landscape" horizontalDpi="300" verticalDpi="300"/>
  <drawing r:id="rId3"/>
  <legacyDrawing r:id="rId4"/>
  <controls>
    <mc:AlternateContent xmlns:mc="http://schemas.openxmlformats.org/markup-compatibility/2006">
      <mc:Choice Requires="x14">
        <control shapeId="2049" r:id="rId5" name="ComboBox1">
          <controlPr defaultSize="0" autoLine="0" autoPict="0" linkedCell="B9" listFillRange="Area" r:id="rId6">
            <anchor moveWithCells="1">
              <from>
                <xdr:col>1</xdr:col>
                <xdr:colOff>30480</xdr:colOff>
                <xdr:row>4</xdr:row>
                <xdr:rowOff>45720</xdr:rowOff>
              </from>
              <to>
                <xdr:col>3</xdr:col>
                <xdr:colOff>594360</xdr:colOff>
                <xdr:row>4</xdr:row>
                <xdr:rowOff>320040</xdr:rowOff>
              </to>
            </anchor>
          </controlPr>
        </control>
      </mc:Choice>
      <mc:Fallback>
        <control shapeId="2049" r:id="rId5" name="ComboBox1"/>
      </mc:Fallback>
    </mc:AlternateContent>
  </control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3"/>
  <dimension ref="A1:AI95"/>
  <sheetViews>
    <sheetView workbookViewId="0">
      <pane ySplit="1" topLeftCell="A63" activePane="bottomLeft" state="frozen"/>
      <selection pane="bottomLeft" activeCell="S39" sqref="S39"/>
    </sheetView>
  </sheetViews>
  <sheetFormatPr defaultRowHeight="14.4" x14ac:dyDescent="0.3"/>
  <cols>
    <col min="1" max="1" width="9.109375" style="4"/>
    <col min="3" max="3" width="13.44140625" customWidth="1"/>
    <col min="4" max="4" width="11.88671875" customWidth="1"/>
    <col min="5" max="5" width="13.33203125" customWidth="1"/>
    <col min="14" max="14" width="12.88671875" customWidth="1"/>
    <col min="17" max="17" width="13" customWidth="1"/>
    <col min="18" max="18" width="10.5546875" customWidth="1"/>
  </cols>
  <sheetData>
    <row r="1" spans="1:18" s="6" customFormat="1" ht="20.399999999999999" x14ac:dyDescent="0.3">
      <c r="A1" s="5" t="s">
        <v>18</v>
      </c>
      <c r="B1" s="5" t="s">
        <v>19</v>
      </c>
      <c r="C1" s="5" t="s">
        <v>0</v>
      </c>
      <c r="D1" s="5" t="s">
        <v>1</v>
      </c>
      <c r="E1" s="5" t="s">
        <v>2</v>
      </c>
      <c r="F1" s="5" t="s">
        <v>3</v>
      </c>
      <c r="G1" s="5" t="s">
        <v>4</v>
      </c>
      <c r="H1" s="5" t="s">
        <v>5</v>
      </c>
      <c r="I1" s="5" t="s">
        <v>6</v>
      </c>
      <c r="J1" s="5" t="s">
        <v>7</v>
      </c>
      <c r="K1" s="5" t="s">
        <v>8</v>
      </c>
      <c r="L1" s="5" t="s">
        <v>9</v>
      </c>
      <c r="M1" s="5" t="s">
        <v>10</v>
      </c>
      <c r="N1" s="5" t="s">
        <v>11</v>
      </c>
      <c r="O1" s="5" t="s">
        <v>12</v>
      </c>
      <c r="P1" s="5" t="s">
        <v>13</v>
      </c>
      <c r="Q1" s="5" t="s">
        <v>14</v>
      </c>
      <c r="R1" s="5" t="s">
        <v>15</v>
      </c>
    </row>
    <row r="2" spans="1:18" x14ac:dyDescent="0.3">
      <c r="A2" s="1">
        <v>1981</v>
      </c>
      <c r="B2" s="1" t="s">
        <v>16</v>
      </c>
      <c r="C2" s="1">
        <v>17597</v>
      </c>
      <c r="D2" s="1">
        <v>13839</v>
      </c>
      <c r="E2" s="1">
        <v>2317</v>
      </c>
      <c r="F2" s="1">
        <v>1441</v>
      </c>
      <c r="G2" s="1">
        <v>1300</v>
      </c>
      <c r="H2" s="1">
        <v>1220</v>
      </c>
      <c r="I2" s="1">
        <v>634</v>
      </c>
      <c r="J2" s="1">
        <v>1118</v>
      </c>
      <c r="K2" s="1">
        <v>1376</v>
      </c>
      <c r="L2" s="1">
        <v>1269</v>
      </c>
      <c r="M2" s="1">
        <v>1729</v>
      </c>
      <c r="N2" s="1">
        <v>520</v>
      </c>
      <c r="O2" s="1">
        <v>949</v>
      </c>
      <c r="P2" s="1">
        <v>1231</v>
      </c>
      <c r="Q2" s="1">
        <v>1469</v>
      </c>
      <c r="R2" s="1">
        <v>1024</v>
      </c>
    </row>
    <row r="3" spans="1:18" x14ac:dyDescent="0.3">
      <c r="A3" s="1">
        <v>1982</v>
      </c>
      <c r="B3" s="1" t="s">
        <v>16</v>
      </c>
      <c r="C3" s="1">
        <v>17583</v>
      </c>
      <c r="D3" s="1">
        <v>13759</v>
      </c>
      <c r="E3" s="1">
        <v>2361</v>
      </c>
      <c r="F3" s="1">
        <v>1463</v>
      </c>
      <c r="G3" s="1">
        <v>1286</v>
      </c>
      <c r="H3" s="1">
        <v>1225</v>
      </c>
      <c r="I3" s="1">
        <v>654</v>
      </c>
      <c r="J3" s="1">
        <v>1109</v>
      </c>
      <c r="K3" s="1">
        <v>1443</v>
      </c>
      <c r="L3" s="1">
        <v>1232</v>
      </c>
      <c r="M3" s="1">
        <v>1691</v>
      </c>
      <c r="N3" s="1">
        <v>514</v>
      </c>
      <c r="O3" s="1">
        <v>918</v>
      </c>
      <c r="P3" s="1">
        <v>1292</v>
      </c>
      <c r="Q3" s="1">
        <v>1414</v>
      </c>
      <c r="R3" s="1">
        <v>981</v>
      </c>
    </row>
    <row r="4" spans="1:18" x14ac:dyDescent="0.3">
      <c r="A4" s="1">
        <v>1983</v>
      </c>
      <c r="B4" s="1" t="s">
        <v>16</v>
      </c>
      <c r="C4" s="1">
        <v>17829</v>
      </c>
      <c r="D4" s="1">
        <v>14030</v>
      </c>
      <c r="E4" s="1">
        <v>2258</v>
      </c>
      <c r="F4" s="1">
        <v>1541</v>
      </c>
      <c r="G4" s="1">
        <v>1362</v>
      </c>
      <c r="H4" s="1">
        <v>1209</v>
      </c>
      <c r="I4" s="1">
        <v>676</v>
      </c>
      <c r="J4" s="1">
        <v>1115</v>
      </c>
      <c r="K4" s="1">
        <v>1447</v>
      </c>
      <c r="L4" s="1">
        <v>1280</v>
      </c>
      <c r="M4" s="1">
        <v>1773</v>
      </c>
      <c r="N4" s="1">
        <v>504</v>
      </c>
      <c r="O4" s="1">
        <v>881</v>
      </c>
      <c r="P4" s="1">
        <v>1347</v>
      </c>
      <c r="Q4" s="1">
        <v>1494</v>
      </c>
      <c r="R4" s="1">
        <v>942</v>
      </c>
    </row>
    <row r="5" spans="1:18" x14ac:dyDescent="0.3">
      <c r="A5" s="1">
        <v>1984</v>
      </c>
      <c r="B5" s="1" t="s">
        <v>16</v>
      </c>
      <c r="C5" s="1">
        <v>18021</v>
      </c>
      <c r="D5" s="1">
        <v>14191</v>
      </c>
      <c r="E5" s="1">
        <v>2318</v>
      </c>
      <c r="F5" s="1">
        <v>1512</v>
      </c>
      <c r="G5" s="1">
        <v>1336</v>
      </c>
      <c r="H5" s="1">
        <v>1166</v>
      </c>
      <c r="I5" s="1">
        <v>648</v>
      </c>
      <c r="J5" s="1">
        <v>1126</v>
      </c>
      <c r="K5" s="1">
        <v>1546</v>
      </c>
      <c r="L5" s="1">
        <v>1255</v>
      </c>
      <c r="M5" s="1">
        <v>1807</v>
      </c>
      <c r="N5" s="1">
        <v>532</v>
      </c>
      <c r="O5" s="1">
        <v>890</v>
      </c>
      <c r="P5" s="1">
        <v>1386</v>
      </c>
      <c r="Q5" s="1">
        <v>1460</v>
      </c>
      <c r="R5" s="1">
        <v>1039</v>
      </c>
    </row>
    <row r="6" spans="1:18" x14ac:dyDescent="0.3">
      <c r="A6" s="1">
        <v>1985</v>
      </c>
      <c r="B6" s="1" t="s">
        <v>16</v>
      </c>
      <c r="C6" s="1">
        <v>18308</v>
      </c>
      <c r="D6" s="1">
        <v>14352</v>
      </c>
      <c r="E6" s="1">
        <v>2341</v>
      </c>
      <c r="F6" s="1">
        <v>1615</v>
      </c>
      <c r="G6" s="1">
        <v>1374</v>
      </c>
      <c r="H6" s="1">
        <v>1203</v>
      </c>
      <c r="I6" s="1">
        <v>696</v>
      </c>
      <c r="J6" s="1">
        <v>1150</v>
      </c>
      <c r="K6" s="1">
        <v>1534</v>
      </c>
      <c r="L6" s="1">
        <v>1294</v>
      </c>
      <c r="M6" s="1">
        <v>1836</v>
      </c>
      <c r="N6" s="1">
        <v>517</v>
      </c>
      <c r="O6" s="1">
        <v>913</v>
      </c>
      <c r="P6" s="1">
        <v>1335</v>
      </c>
      <c r="Q6" s="1">
        <v>1490</v>
      </c>
      <c r="R6" s="1">
        <v>1010</v>
      </c>
    </row>
    <row r="7" spans="1:18" x14ac:dyDescent="0.3">
      <c r="A7" s="1">
        <v>1986</v>
      </c>
      <c r="B7" s="1" t="s">
        <v>16</v>
      </c>
      <c r="C7" s="1">
        <v>18547</v>
      </c>
      <c r="D7" s="1">
        <v>14425</v>
      </c>
      <c r="E7" s="1">
        <v>2303</v>
      </c>
      <c r="F7" s="1">
        <v>1819</v>
      </c>
      <c r="G7" s="1">
        <v>1442</v>
      </c>
      <c r="H7" s="1">
        <v>1205</v>
      </c>
      <c r="I7" s="1">
        <v>729</v>
      </c>
      <c r="J7" s="1">
        <v>1095</v>
      </c>
      <c r="K7" s="1">
        <v>1565</v>
      </c>
      <c r="L7" s="1">
        <v>1292</v>
      </c>
      <c r="M7" s="1">
        <v>1805</v>
      </c>
      <c r="N7" s="1">
        <v>541</v>
      </c>
      <c r="O7" s="1">
        <v>905</v>
      </c>
      <c r="P7" s="1">
        <v>1326</v>
      </c>
      <c r="Q7" s="1">
        <v>1467</v>
      </c>
      <c r="R7" s="1">
        <v>1053</v>
      </c>
    </row>
    <row r="8" spans="1:18" x14ac:dyDescent="0.3">
      <c r="A8" s="1">
        <v>1987</v>
      </c>
      <c r="B8" s="1" t="s">
        <v>16</v>
      </c>
      <c r="C8" s="1">
        <v>18964</v>
      </c>
      <c r="D8" s="1">
        <v>14688</v>
      </c>
      <c r="E8" s="1">
        <v>2374</v>
      </c>
      <c r="F8" s="1">
        <v>1902</v>
      </c>
      <c r="G8" s="1">
        <v>1342</v>
      </c>
      <c r="H8" s="1">
        <v>1283</v>
      </c>
      <c r="I8" s="1">
        <v>725</v>
      </c>
      <c r="J8" s="1">
        <v>1151</v>
      </c>
      <c r="K8" s="1">
        <v>1567</v>
      </c>
      <c r="L8" s="1">
        <v>1287</v>
      </c>
      <c r="M8" s="1">
        <v>1908</v>
      </c>
      <c r="N8" s="1">
        <v>558</v>
      </c>
      <c r="O8" s="1">
        <v>903</v>
      </c>
      <c r="P8" s="1">
        <v>1406</v>
      </c>
      <c r="Q8" s="1">
        <v>1469</v>
      </c>
      <c r="R8" s="1">
        <v>1089</v>
      </c>
    </row>
    <row r="9" spans="1:18" x14ac:dyDescent="0.3">
      <c r="A9" s="1">
        <v>1988</v>
      </c>
      <c r="B9" s="1" t="s">
        <v>16</v>
      </c>
      <c r="C9" s="1">
        <v>19183</v>
      </c>
      <c r="D9" s="1">
        <v>14899</v>
      </c>
      <c r="E9" s="1">
        <v>2337</v>
      </c>
      <c r="F9" s="1">
        <v>1947</v>
      </c>
      <c r="G9" s="1">
        <v>1410</v>
      </c>
      <c r="H9" s="1">
        <v>1285</v>
      </c>
      <c r="I9" s="1">
        <v>768</v>
      </c>
      <c r="J9" s="1">
        <v>1170</v>
      </c>
      <c r="K9" s="1">
        <v>1600</v>
      </c>
      <c r="L9" s="1">
        <v>1285</v>
      </c>
      <c r="M9" s="1">
        <v>1926</v>
      </c>
      <c r="N9" s="1">
        <v>609</v>
      </c>
      <c r="O9" s="1">
        <v>968</v>
      </c>
      <c r="P9" s="1">
        <v>1375</v>
      </c>
      <c r="Q9" s="1">
        <v>1393</v>
      </c>
      <c r="R9" s="1">
        <v>1110</v>
      </c>
    </row>
    <row r="10" spans="1:18" x14ac:dyDescent="0.3">
      <c r="A10" s="1">
        <v>1989</v>
      </c>
      <c r="B10" s="1" t="s">
        <v>16</v>
      </c>
      <c r="C10" s="1">
        <v>19107</v>
      </c>
      <c r="D10" s="1">
        <v>15037</v>
      </c>
      <c r="E10" s="1">
        <v>2266</v>
      </c>
      <c r="F10" s="1">
        <v>1804</v>
      </c>
      <c r="G10" s="1">
        <v>1450</v>
      </c>
      <c r="H10" s="1">
        <v>1317</v>
      </c>
      <c r="I10" s="1">
        <v>775</v>
      </c>
      <c r="J10" s="1">
        <v>1165</v>
      </c>
      <c r="K10" s="1">
        <v>1558</v>
      </c>
      <c r="L10" s="1">
        <v>1244</v>
      </c>
      <c r="M10" s="1">
        <v>2009</v>
      </c>
      <c r="N10" s="1">
        <v>593</v>
      </c>
      <c r="O10" s="1">
        <v>968</v>
      </c>
      <c r="P10" s="1">
        <v>1362</v>
      </c>
      <c r="Q10" s="1">
        <v>1426</v>
      </c>
      <c r="R10" s="1">
        <v>1170</v>
      </c>
    </row>
    <row r="11" spans="1:18" x14ac:dyDescent="0.3">
      <c r="A11" s="1">
        <v>1990</v>
      </c>
      <c r="B11" s="1" t="s">
        <v>16</v>
      </c>
      <c r="C11" s="1">
        <v>19795</v>
      </c>
      <c r="D11" s="1">
        <v>15442</v>
      </c>
      <c r="E11" s="1">
        <v>2398</v>
      </c>
      <c r="F11" s="1">
        <v>1955</v>
      </c>
      <c r="G11" s="1">
        <v>1449</v>
      </c>
      <c r="H11" s="1">
        <v>1384</v>
      </c>
      <c r="I11" s="1">
        <v>738</v>
      </c>
      <c r="J11" s="1">
        <v>1186</v>
      </c>
      <c r="K11" s="1">
        <v>1548</v>
      </c>
      <c r="L11" s="1">
        <v>1310</v>
      </c>
      <c r="M11" s="1">
        <v>2139</v>
      </c>
      <c r="N11" s="1">
        <v>578</v>
      </c>
      <c r="O11" s="1">
        <v>973</v>
      </c>
      <c r="P11" s="1">
        <v>1498</v>
      </c>
      <c r="Q11" s="1">
        <v>1496</v>
      </c>
      <c r="R11" s="1">
        <v>1143</v>
      </c>
    </row>
    <row r="12" spans="1:18" x14ac:dyDescent="0.3">
      <c r="A12" s="1">
        <v>1991</v>
      </c>
      <c r="B12" s="1" t="s">
        <v>16</v>
      </c>
      <c r="C12" s="1">
        <v>19647</v>
      </c>
      <c r="D12" s="1">
        <v>15324</v>
      </c>
      <c r="E12" s="1">
        <v>2372</v>
      </c>
      <c r="F12" s="1">
        <v>1951</v>
      </c>
      <c r="G12" s="1">
        <v>1478</v>
      </c>
      <c r="H12" s="1">
        <v>1323</v>
      </c>
      <c r="I12" s="1">
        <v>729</v>
      </c>
      <c r="J12" s="1">
        <v>1244</v>
      </c>
      <c r="K12" s="1">
        <v>1625</v>
      </c>
      <c r="L12" s="1">
        <v>1301</v>
      </c>
      <c r="M12" s="1">
        <v>2029</v>
      </c>
      <c r="N12" s="1">
        <v>536</v>
      </c>
      <c r="O12" s="1">
        <v>991</v>
      </c>
      <c r="P12" s="1">
        <v>1385</v>
      </c>
      <c r="Q12" s="1">
        <v>1494</v>
      </c>
      <c r="R12" s="1">
        <v>1189</v>
      </c>
    </row>
    <row r="13" spans="1:18" x14ac:dyDescent="0.3">
      <c r="A13" s="1">
        <v>1992</v>
      </c>
      <c r="B13" s="1" t="s">
        <v>16</v>
      </c>
      <c r="C13" s="1">
        <v>18642</v>
      </c>
      <c r="D13" s="1">
        <v>14510</v>
      </c>
      <c r="E13" s="1">
        <v>2329</v>
      </c>
      <c r="F13" s="1">
        <v>1803</v>
      </c>
      <c r="G13" s="1">
        <v>1413</v>
      </c>
      <c r="H13" s="1">
        <v>1217</v>
      </c>
      <c r="I13" s="1">
        <v>722</v>
      </c>
      <c r="J13" s="1">
        <v>1206</v>
      </c>
      <c r="K13" s="1">
        <v>1541</v>
      </c>
      <c r="L13" s="1">
        <v>1252</v>
      </c>
      <c r="M13" s="1">
        <v>1936</v>
      </c>
      <c r="N13" s="1">
        <v>516</v>
      </c>
      <c r="O13" s="1">
        <v>961</v>
      </c>
      <c r="P13" s="1">
        <v>1290</v>
      </c>
      <c r="Q13" s="1">
        <v>1349</v>
      </c>
      <c r="R13" s="1">
        <v>1107</v>
      </c>
    </row>
    <row r="14" spans="1:18" x14ac:dyDescent="0.3">
      <c r="A14" s="1">
        <v>1993</v>
      </c>
      <c r="B14" s="1" t="s">
        <v>16</v>
      </c>
      <c r="C14" s="1">
        <v>18413</v>
      </c>
      <c r="D14" s="1">
        <v>14213</v>
      </c>
      <c r="E14" s="1">
        <v>2404</v>
      </c>
      <c r="F14" s="1">
        <v>1796</v>
      </c>
      <c r="G14" s="1">
        <v>1334</v>
      </c>
      <c r="H14" s="1">
        <v>1222</v>
      </c>
      <c r="I14" s="1">
        <v>720</v>
      </c>
      <c r="J14" s="1">
        <v>1208</v>
      </c>
      <c r="K14" s="1">
        <v>1515</v>
      </c>
      <c r="L14" s="1">
        <v>1197</v>
      </c>
      <c r="M14" s="1">
        <v>1897</v>
      </c>
      <c r="N14" s="1">
        <v>558</v>
      </c>
      <c r="O14" s="1">
        <v>946</v>
      </c>
      <c r="P14" s="1">
        <v>1249</v>
      </c>
      <c r="Q14" s="1">
        <v>1338</v>
      </c>
      <c r="R14" s="1">
        <v>1029</v>
      </c>
    </row>
    <row r="15" spans="1:18" x14ac:dyDescent="0.3">
      <c r="A15" s="1">
        <v>1994</v>
      </c>
      <c r="B15" s="1" t="s">
        <v>16</v>
      </c>
      <c r="C15" s="1">
        <v>17749</v>
      </c>
      <c r="D15" s="1">
        <v>13637</v>
      </c>
      <c r="E15" s="1">
        <v>2286</v>
      </c>
      <c r="F15" s="1">
        <v>1826</v>
      </c>
      <c r="G15" s="1">
        <v>1239</v>
      </c>
      <c r="H15" s="1">
        <v>1149</v>
      </c>
      <c r="I15" s="1">
        <v>679</v>
      </c>
      <c r="J15" s="1">
        <v>1185</v>
      </c>
      <c r="K15" s="1">
        <v>1429</v>
      </c>
      <c r="L15" s="1">
        <v>1202</v>
      </c>
      <c r="M15" s="1">
        <v>1862</v>
      </c>
      <c r="N15" s="1">
        <v>502</v>
      </c>
      <c r="O15" s="1">
        <v>892</v>
      </c>
      <c r="P15" s="1">
        <v>1184</v>
      </c>
      <c r="Q15" s="1">
        <v>1312</v>
      </c>
      <c r="R15" s="1">
        <v>1002</v>
      </c>
    </row>
    <row r="16" spans="1:18" x14ac:dyDescent="0.3">
      <c r="A16" s="1">
        <v>1995</v>
      </c>
      <c r="B16" s="1" t="s">
        <v>16</v>
      </c>
      <c r="C16" s="1">
        <v>17260</v>
      </c>
      <c r="D16" s="1">
        <v>13215</v>
      </c>
      <c r="E16" s="1">
        <v>2362</v>
      </c>
      <c r="F16" s="1">
        <v>1683</v>
      </c>
      <c r="G16" s="1">
        <v>1195</v>
      </c>
      <c r="H16" s="1">
        <v>1183</v>
      </c>
      <c r="I16" s="1">
        <v>704</v>
      </c>
      <c r="J16" s="1">
        <v>1233</v>
      </c>
      <c r="K16" s="1">
        <v>1397</v>
      </c>
      <c r="L16" s="1">
        <v>1114</v>
      </c>
      <c r="M16" s="1">
        <v>1684</v>
      </c>
      <c r="N16" s="1">
        <v>463</v>
      </c>
      <c r="O16" s="1">
        <v>874</v>
      </c>
      <c r="P16" s="1">
        <v>1142</v>
      </c>
      <c r="Q16" s="1">
        <v>1245</v>
      </c>
      <c r="R16" s="1">
        <v>981</v>
      </c>
    </row>
    <row r="17" spans="1:18" x14ac:dyDescent="0.3">
      <c r="A17" s="1">
        <v>1996</v>
      </c>
      <c r="B17" s="1" t="s">
        <v>16</v>
      </c>
      <c r="C17" s="1">
        <v>17424</v>
      </c>
      <c r="D17" s="1">
        <v>13391</v>
      </c>
      <c r="E17" s="1">
        <v>2263</v>
      </c>
      <c r="F17" s="1">
        <v>1770</v>
      </c>
      <c r="G17" s="1">
        <v>1227</v>
      </c>
      <c r="H17" s="1">
        <v>1138</v>
      </c>
      <c r="I17" s="1">
        <v>663</v>
      </c>
      <c r="J17" s="1">
        <v>1174</v>
      </c>
      <c r="K17" s="1">
        <v>1481</v>
      </c>
      <c r="L17" s="1">
        <v>1137</v>
      </c>
      <c r="M17" s="1">
        <v>1835</v>
      </c>
      <c r="N17" s="1">
        <v>527</v>
      </c>
      <c r="O17" s="1">
        <v>791</v>
      </c>
      <c r="P17" s="1">
        <v>1129</v>
      </c>
      <c r="Q17" s="1">
        <v>1228</v>
      </c>
      <c r="R17" s="1">
        <v>1061</v>
      </c>
    </row>
    <row r="18" spans="1:18" x14ac:dyDescent="0.3">
      <c r="A18" s="1">
        <v>1997</v>
      </c>
      <c r="B18" s="1" t="s">
        <v>16</v>
      </c>
      <c r="C18" s="1">
        <v>16894</v>
      </c>
      <c r="D18" s="8">
        <v>12980</v>
      </c>
      <c r="E18" s="1">
        <v>2192</v>
      </c>
      <c r="F18" s="1">
        <v>1722</v>
      </c>
      <c r="G18" s="1">
        <v>1132</v>
      </c>
      <c r="H18" s="1">
        <v>1068</v>
      </c>
      <c r="I18" s="1">
        <v>693</v>
      </c>
      <c r="J18" s="1">
        <v>1045</v>
      </c>
      <c r="K18" s="1">
        <v>1437</v>
      </c>
      <c r="L18" s="1">
        <v>1095</v>
      </c>
      <c r="M18" s="1">
        <v>1843</v>
      </c>
      <c r="N18" s="1">
        <v>530</v>
      </c>
      <c r="O18" s="1">
        <v>774</v>
      </c>
      <c r="P18" s="1">
        <v>1120</v>
      </c>
      <c r="Q18" s="1">
        <v>1222</v>
      </c>
      <c r="R18" s="1">
        <v>1021</v>
      </c>
    </row>
    <row r="19" spans="1:18" x14ac:dyDescent="0.3">
      <c r="A19" s="1">
        <v>1998</v>
      </c>
      <c r="B19" s="1" t="s">
        <v>16</v>
      </c>
      <c r="C19" s="1">
        <v>16685</v>
      </c>
      <c r="D19" s="8">
        <v>12856</v>
      </c>
      <c r="E19" s="1">
        <v>2204</v>
      </c>
      <c r="F19" s="1">
        <v>1625</v>
      </c>
      <c r="G19" s="1">
        <v>1168</v>
      </c>
      <c r="H19" s="1">
        <v>1108</v>
      </c>
      <c r="I19" s="1">
        <v>665</v>
      </c>
      <c r="J19" s="1">
        <v>1068</v>
      </c>
      <c r="K19" s="1">
        <v>1376</v>
      </c>
      <c r="L19" s="1">
        <v>1130</v>
      </c>
      <c r="M19" s="1">
        <v>1679</v>
      </c>
      <c r="N19" s="1">
        <v>530</v>
      </c>
      <c r="O19" s="1">
        <v>788</v>
      </c>
      <c r="P19" s="1">
        <v>1142</v>
      </c>
      <c r="Q19" s="1">
        <v>1199</v>
      </c>
      <c r="R19" s="1">
        <v>1003</v>
      </c>
    </row>
    <row r="20" spans="1:18" x14ac:dyDescent="0.3">
      <c r="A20" s="1">
        <v>1999</v>
      </c>
      <c r="B20" s="1" t="s">
        <v>16</v>
      </c>
      <c r="C20" s="1">
        <v>16226</v>
      </c>
      <c r="D20" s="8">
        <v>12577</v>
      </c>
      <c r="E20" s="1">
        <v>2121</v>
      </c>
      <c r="F20" s="1">
        <v>1528</v>
      </c>
      <c r="G20" s="1">
        <v>1132</v>
      </c>
      <c r="H20" s="1">
        <v>1074</v>
      </c>
      <c r="I20" s="1">
        <v>669</v>
      </c>
      <c r="J20" s="1">
        <v>1046</v>
      </c>
      <c r="K20" s="1">
        <v>1366</v>
      </c>
      <c r="L20" s="1">
        <v>1077</v>
      </c>
      <c r="M20" s="1">
        <v>1688</v>
      </c>
      <c r="N20" s="1">
        <v>514</v>
      </c>
      <c r="O20" s="1">
        <v>793</v>
      </c>
      <c r="P20" s="1">
        <v>1078</v>
      </c>
      <c r="Q20" s="1">
        <v>1218</v>
      </c>
      <c r="R20" s="1">
        <v>922</v>
      </c>
    </row>
    <row r="21" spans="1:18" x14ac:dyDescent="0.3">
      <c r="A21" s="1">
        <v>2000</v>
      </c>
      <c r="B21" s="1" t="s">
        <v>16</v>
      </c>
      <c r="C21" s="1">
        <v>15749</v>
      </c>
      <c r="D21" s="8">
        <v>12132</v>
      </c>
      <c r="E21" s="1">
        <v>2094</v>
      </c>
      <c r="F21" s="1">
        <v>1523</v>
      </c>
      <c r="G21" s="1">
        <v>1009</v>
      </c>
      <c r="H21" s="1">
        <v>1041</v>
      </c>
      <c r="I21" s="1">
        <v>592</v>
      </c>
      <c r="J21" s="1">
        <v>1052</v>
      </c>
      <c r="K21" s="1">
        <v>1338</v>
      </c>
      <c r="L21" s="1">
        <v>1131</v>
      </c>
      <c r="M21" s="1">
        <v>1593</v>
      </c>
      <c r="N21" s="1">
        <v>546</v>
      </c>
      <c r="O21" s="1">
        <v>757</v>
      </c>
      <c r="P21" s="1">
        <v>1039</v>
      </c>
      <c r="Q21" s="1">
        <v>1073</v>
      </c>
      <c r="R21" s="1">
        <v>961</v>
      </c>
    </row>
    <row r="22" spans="1:18" x14ac:dyDescent="0.3">
      <c r="A22" s="1">
        <v>2001</v>
      </c>
      <c r="B22" s="1" t="s">
        <v>16</v>
      </c>
      <c r="C22" s="1">
        <v>15644</v>
      </c>
      <c r="D22" s="8">
        <v>12164</v>
      </c>
      <c r="E22" s="1">
        <v>2083</v>
      </c>
      <c r="F22" s="1">
        <v>1397</v>
      </c>
      <c r="G22" s="1">
        <v>1056</v>
      </c>
      <c r="H22" s="1">
        <v>1012</v>
      </c>
      <c r="I22" s="1">
        <v>636</v>
      </c>
      <c r="J22" s="1">
        <v>1019</v>
      </c>
      <c r="K22" s="1">
        <v>1274</v>
      </c>
      <c r="L22" s="1">
        <v>1083</v>
      </c>
      <c r="M22" s="1">
        <v>1659</v>
      </c>
      <c r="N22" s="1">
        <v>503</v>
      </c>
      <c r="O22" s="1">
        <v>764</v>
      </c>
      <c r="P22" s="1">
        <v>1118</v>
      </c>
      <c r="Q22" s="1">
        <v>1122</v>
      </c>
      <c r="R22" s="1">
        <v>918</v>
      </c>
    </row>
    <row r="23" spans="1:18" x14ac:dyDescent="0.3">
      <c r="A23" s="1">
        <v>2002</v>
      </c>
      <c r="B23" s="1" t="s">
        <v>16</v>
      </c>
      <c r="C23" s="1">
        <v>15229</v>
      </c>
      <c r="D23" s="8">
        <v>11716</v>
      </c>
      <c r="E23" s="1">
        <v>2110</v>
      </c>
      <c r="F23" s="1">
        <v>1403</v>
      </c>
      <c r="G23" s="1">
        <v>1040</v>
      </c>
      <c r="H23" s="1">
        <v>1035</v>
      </c>
      <c r="I23" s="1">
        <v>573</v>
      </c>
      <c r="J23" s="1">
        <v>1017</v>
      </c>
      <c r="K23" s="1">
        <v>1216</v>
      </c>
      <c r="L23" s="1">
        <v>1065</v>
      </c>
      <c r="M23" s="1">
        <v>1562</v>
      </c>
      <c r="N23" s="1">
        <v>484</v>
      </c>
      <c r="O23" s="1">
        <v>715</v>
      </c>
      <c r="P23" s="1">
        <v>1053</v>
      </c>
      <c r="Q23" s="1">
        <v>1067</v>
      </c>
      <c r="R23" s="1">
        <v>889</v>
      </c>
    </row>
    <row r="24" spans="1:18" x14ac:dyDescent="0.3">
      <c r="A24" s="1">
        <v>2003</v>
      </c>
      <c r="B24" s="1" t="s">
        <v>16</v>
      </c>
      <c r="C24" s="1">
        <v>16155</v>
      </c>
      <c r="D24" s="8">
        <v>12463</v>
      </c>
      <c r="E24" s="1">
        <v>2143</v>
      </c>
      <c r="F24" s="1">
        <v>1549</v>
      </c>
      <c r="G24" s="1">
        <v>1092</v>
      </c>
      <c r="H24" s="1">
        <v>1104</v>
      </c>
      <c r="I24" s="1">
        <v>567</v>
      </c>
      <c r="J24" s="1">
        <v>1132</v>
      </c>
      <c r="K24" s="1">
        <v>1321</v>
      </c>
      <c r="L24" s="1">
        <v>1114</v>
      </c>
      <c r="M24" s="1">
        <v>1691</v>
      </c>
      <c r="N24" s="1">
        <v>510</v>
      </c>
      <c r="O24" s="1">
        <v>706</v>
      </c>
      <c r="P24" s="1">
        <v>1100</v>
      </c>
      <c r="Q24" s="1">
        <v>1142</v>
      </c>
      <c r="R24" s="1">
        <v>984</v>
      </c>
    </row>
    <row r="25" spans="1:18" x14ac:dyDescent="0.3">
      <c r="A25" s="1">
        <v>2004</v>
      </c>
      <c r="B25" s="1" t="s">
        <v>16</v>
      </c>
      <c r="C25" s="1">
        <v>16952</v>
      </c>
      <c r="D25" s="8">
        <v>13082</v>
      </c>
      <c r="E25" s="1">
        <v>2184</v>
      </c>
      <c r="F25" s="1">
        <v>1686</v>
      </c>
      <c r="G25" s="1">
        <v>1153</v>
      </c>
      <c r="H25" s="1">
        <v>1241</v>
      </c>
      <c r="I25" s="1">
        <v>600</v>
      </c>
      <c r="J25" s="1">
        <v>1104</v>
      </c>
      <c r="K25" s="1">
        <v>1328</v>
      </c>
      <c r="L25" s="1">
        <v>1163</v>
      </c>
      <c r="M25" s="1">
        <v>1758</v>
      </c>
      <c r="N25" s="1">
        <v>522</v>
      </c>
      <c r="O25" s="1">
        <v>817</v>
      </c>
      <c r="P25" s="1">
        <v>1197</v>
      </c>
      <c r="Q25" s="1">
        <v>1179</v>
      </c>
      <c r="R25" s="1">
        <v>1020</v>
      </c>
    </row>
    <row r="26" spans="1:18" x14ac:dyDescent="0.3">
      <c r="A26" s="1">
        <v>2005</v>
      </c>
      <c r="B26" s="1" t="s">
        <v>16</v>
      </c>
      <c r="C26" s="1">
        <v>17017</v>
      </c>
      <c r="D26" s="8">
        <v>13084</v>
      </c>
      <c r="E26" s="1">
        <v>2284</v>
      </c>
      <c r="F26" s="1">
        <v>1649</v>
      </c>
      <c r="G26" s="1">
        <v>1163</v>
      </c>
      <c r="H26" s="1">
        <v>1177</v>
      </c>
      <c r="I26" s="1">
        <v>655</v>
      </c>
      <c r="J26" s="1">
        <v>1123</v>
      </c>
      <c r="K26" s="1">
        <v>1401</v>
      </c>
      <c r="L26" s="1">
        <v>1244</v>
      </c>
      <c r="M26" s="1">
        <v>1801</v>
      </c>
      <c r="N26" s="1">
        <v>475</v>
      </c>
      <c r="O26" s="1">
        <v>803</v>
      </c>
      <c r="P26" s="1">
        <v>1114</v>
      </c>
      <c r="Q26" s="1">
        <v>1193</v>
      </c>
      <c r="R26" s="1">
        <v>935</v>
      </c>
    </row>
    <row r="27" spans="1:18" x14ac:dyDescent="0.3">
      <c r="A27" s="1">
        <v>2006</v>
      </c>
      <c r="B27" s="1" t="s">
        <v>16</v>
      </c>
      <c r="C27" s="1">
        <v>17219</v>
      </c>
      <c r="D27" s="8">
        <v>13249</v>
      </c>
      <c r="E27" s="1">
        <v>2315</v>
      </c>
      <c r="F27" s="1">
        <v>1655</v>
      </c>
      <c r="G27" s="1">
        <v>1173</v>
      </c>
      <c r="H27" s="1">
        <v>1205</v>
      </c>
      <c r="I27" s="1">
        <v>578</v>
      </c>
      <c r="J27" s="1">
        <v>1119</v>
      </c>
      <c r="K27" s="1">
        <v>1379</v>
      </c>
      <c r="L27" s="1">
        <v>1224</v>
      </c>
      <c r="M27" s="1">
        <v>1895</v>
      </c>
      <c r="N27" s="1">
        <v>488</v>
      </c>
      <c r="O27" s="1">
        <v>839</v>
      </c>
      <c r="P27" s="1">
        <v>1186</v>
      </c>
      <c r="Q27" s="1">
        <v>1136</v>
      </c>
      <c r="R27" s="1">
        <v>1027</v>
      </c>
    </row>
    <row r="28" spans="1:18" x14ac:dyDescent="0.3">
      <c r="A28" s="1">
        <v>2007</v>
      </c>
      <c r="B28" s="1" t="s">
        <v>16</v>
      </c>
      <c r="C28" s="1">
        <v>17535</v>
      </c>
      <c r="D28" s="8">
        <v>13503</v>
      </c>
      <c r="E28" s="1">
        <v>2338</v>
      </c>
      <c r="F28" s="1">
        <v>1694</v>
      </c>
      <c r="G28" s="1">
        <v>1273</v>
      </c>
      <c r="H28" s="1">
        <v>1209</v>
      </c>
      <c r="I28" s="1">
        <v>630</v>
      </c>
      <c r="J28" s="1">
        <v>1088</v>
      </c>
      <c r="K28" s="1">
        <v>1455</v>
      </c>
      <c r="L28" s="1">
        <v>1266</v>
      </c>
      <c r="M28" s="1">
        <v>1849</v>
      </c>
      <c r="N28" s="1">
        <v>531</v>
      </c>
      <c r="O28" s="1">
        <v>796</v>
      </c>
      <c r="P28" s="1">
        <v>1178</v>
      </c>
      <c r="Q28" s="1">
        <v>1257</v>
      </c>
      <c r="R28" s="1">
        <v>971</v>
      </c>
    </row>
    <row r="29" spans="1:18" x14ac:dyDescent="0.3">
      <c r="A29" s="2">
        <v>2008</v>
      </c>
      <c r="B29" s="1" t="s">
        <v>16</v>
      </c>
      <c r="C29" s="2">
        <v>18085</v>
      </c>
      <c r="D29" s="8">
        <v>13963</v>
      </c>
      <c r="E29" s="2">
        <v>2377</v>
      </c>
      <c r="F29" s="2">
        <v>1745</v>
      </c>
      <c r="G29" s="2">
        <v>1315</v>
      </c>
      <c r="H29" s="2">
        <v>1238</v>
      </c>
      <c r="I29" s="2">
        <v>642</v>
      </c>
      <c r="J29" s="2">
        <v>1159</v>
      </c>
      <c r="K29" s="2">
        <v>1487</v>
      </c>
      <c r="L29" s="2">
        <v>1322</v>
      </c>
      <c r="M29" s="2">
        <v>1943</v>
      </c>
      <c r="N29" s="2">
        <v>505</v>
      </c>
      <c r="O29" s="2">
        <v>876</v>
      </c>
      <c r="P29" s="2">
        <v>1255</v>
      </c>
      <c r="Q29" s="2">
        <v>1244</v>
      </c>
      <c r="R29" s="2">
        <v>977</v>
      </c>
    </row>
    <row r="30" spans="1:18" x14ac:dyDescent="0.3">
      <c r="A30" s="2">
        <v>2009</v>
      </c>
      <c r="B30" s="2" t="s">
        <v>16</v>
      </c>
      <c r="C30" s="1">
        <v>17868</v>
      </c>
      <c r="D30" s="8">
        <v>13829</v>
      </c>
      <c r="E30" s="1">
        <v>2312</v>
      </c>
      <c r="F30" s="1">
        <v>1727</v>
      </c>
      <c r="G30" s="1">
        <v>1213</v>
      </c>
      <c r="H30" s="1">
        <v>1202</v>
      </c>
      <c r="I30" s="1">
        <v>621</v>
      </c>
      <c r="J30" s="1">
        <v>1231</v>
      </c>
      <c r="K30" s="1">
        <v>1476</v>
      </c>
      <c r="L30" s="1">
        <v>1345</v>
      </c>
      <c r="M30" s="1">
        <v>1976</v>
      </c>
      <c r="N30" s="1">
        <v>517</v>
      </c>
      <c r="O30" s="1">
        <v>865</v>
      </c>
      <c r="P30" s="1">
        <v>1236</v>
      </c>
      <c r="Q30" s="1">
        <v>1169</v>
      </c>
      <c r="R30" s="1">
        <v>978</v>
      </c>
    </row>
    <row r="31" spans="1:18" x14ac:dyDescent="0.3">
      <c r="A31" s="2">
        <v>2010</v>
      </c>
      <c r="B31" s="2" t="s">
        <v>16</v>
      </c>
      <c r="C31" s="1">
        <v>17870</v>
      </c>
      <c r="D31" s="8">
        <v>13797</v>
      </c>
      <c r="E31" s="1">
        <v>2296</v>
      </c>
      <c r="F31" s="1">
        <v>1777</v>
      </c>
      <c r="G31" s="1">
        <v>1245</v>
      </c>
      <c r="H31" s="1">
        <v>1193</v>
      </c>
      <c r="I31" s="1">
        <v>679</v>
      </c>
      <c r="J31" s="1">
        <v>1140</v>
      </c>
      <c r="K31" s="1">
        <v>1518</v>
      </c>
      <c r="L31" s="1">
        <v>1358</v>
      </c>
      <c r="M31" s="1">
        <v>1992</v>
      </c>
      <c r="N31" s="1">
        <v>478</v>
      </c>
      <c r="O31" s="1">
        <v>849</v>
      </c>
      <c r="P31" s="1">
        <v>1208</v>
      </c>
      <c r="Q31" s="1">
        <v>1198</v>
      </c>
      <c r="R31" s="1">
        <v>939</v>
      </c>
    </row>
    <row r="32" spans="1:18" x14ac:dyDescent="0.3">
      <c r="A32" s="2">
        <v>2011</v>
      </c>
      <c r="B32" s="2" t="s">
        <v>16</v>
      </c>
      <c r="C32" s="1">
        <v>17873</v>
      </c>
      <c r="D32" s="8">
        <v>13794</v>
      </c>
      <c r="E32" s="1">
        <v>2344</v>
      </c>
      <c r="F32" s="1">
        <v>1735</v>
      </c>
      <c r="G32" s="1">
        <v>1172</v>
      </c>
      <c r="H32" s="1">
        <v>1283</v>
      </c>
      <c r="I32" s="1">
        <v>693</v>
      </c>
      <c r="J32" s="1">
        <v>1164</v>
      </c>
      <c r="K32" s="1">
        <v>1574</v>
      </c>
      <c r="L32" s="1">
        <v>1303</v>
      </c>
      <c r="M32" s="1">
        <v>1918</v>
      </c>
      <c r="N32" s="1">
        <v>438</v>
      </c>
      <c r="O32" s="1">
        <v>859</v>
      </c>
      <c r="P32" s="1">
        <v>1285</v>
      </c>
      <c r="Q32" s="1">
        <v>1116</v>
      </c>
      <c r="R32" s="1">
        <v>989</v>
      </c>
    </row>
    <row r="33" spans="1:35" x14ac:dyDescent="0.3">
      <c r="A33" s="2">
        <v>2012</v>
      </c>
      <c r="B33" s="3" t="s">
        <v>16</v>
      </c>
      <c r="C33" s="7">
        <v>17751</v>
      </c>
      <c r="D33" s="8">
        <v>13681</v>
      </c>
      <c r="E33" s="7">
        <v>2300</v>
      </c>
      <c r="F33" s="7">
        <v>1770</v>
      </c>
      <c r="G33" s="7">
        <v>1227</v>
      </c>
      <c r="H33" s="7">
        <v>1229</v>
      </c>
      <c r="I33" s="7">
        <v>682</v>
      </c>
      <c r="J33" s="7">
        <v>1121</v>
      </c>
      <c r="K33" s="7">
        <v>1584</v>
      </c>
      <c r="L33" s="7">
        <v>1305</v>
      </c>
      <c r="M33" s="7">
        <v>1857</v>
      </c>
      <c r="N33" s="7">
        <v>475</v>
      </c>
      <c r="O33" s="7">
        <v>835</v>
      </c>
      <c r="P33" s="7">
        <v>1242</v>
      </c>
      <c r="Q33" s="7">
        <v>1168</v>
      </c>
      <c r="R33" s="7">
        <v>956</v>
      </c>
    </row>
    <row r="34" spans="1:35" x14ac:dyDescent="0.3">
      <c r="A34" s="1">
        <v>2013</v>
      </c>
      <c r="B34" s="1" t="s">
        <v>16</v>
      </c>
      <c r="C34" s="8">
        <v>17288</v>
      </c>
      <c r="D34" s="8">
        <v>13317</v>
      </c>
      <c r="E34" s="8">
        <v>2254</v>
      </c>
      <c r="F34" s="8">
        <v>1717</v>
      </c>
      <c r="G34" s="8">
        <v>1210</v>
      </c>
      <c r="H34" s="8">
        <v>1182</v>
      </c>
      <c r="I34" s="8">
        <v>645</v>
      </c>
      <c r="J34" s="8">
        <v>1135</v>
      </c>
      <c r="K34" s="8">
        <v>1482</v>
      </c>
      <c r="L34" s="8">
        <v>1278</v>
      </c>
      <c r="M34" s="8">
        <v>1918</v>
      </c>
      <c r="N34" s="8">
        <v>427</v>
      </c>
      <c r="O34" s="8">
        <v>818</v>
      </c>
      <c r="P34" s="8">
        <v>1138</v>
      </c>
      <c r="Q34" s="8">
        <v>1142</v>
      </c>
      <c r="R34" s="8">
        <v>942</v>
      </c>
    </row>
    <row r="35" spans="1:35" x14ac:dyDescent="0.3">
      <c r="A35" s="1">
        <v>2014</v>
      </c>
      <c r="B35" s="1" t="s">
        <v>16</v>
      </c>
      <c r="C35" s="8">
        <v>17241</v>
      </c>
      <c r="D35" s="8">
        <v>13210</v>
      </c>
      <c r="E35" s="8">
        <v>2212</v>
      </c>
      <c r="F35" s="8">
        <v>1819</v>
      </c>
      <c r="G35" s="9">
        <v>1122</v>
      </c>
      <c r="H35" s="9">
        <v>1231</v>
      </c>
      <c r="I35" s="9">
        <v>600</v>
      </c>
      <c r="J35" s="9">
        <v>1085</v>
      </c>
      <c r="K35" s="9">
        <v>1497</v>
      </c>
      <c r="L35" s="9">
        <v>1304</v>
      </c>
      <c r="M35" s="9">
        <v>1869</v>
      </c>
      <c r="N35" s="9">
        <v>457</v>
      </c>
      <c r="O35" s="9">
        <v>837</v>
      </c>
      <c r="P35" s="9">
        <v>1206</v>
      </c>
      <c r="Q35" s="9">
        <v>1011</v>
      </c>
      <c r="R35" s="8">
        <v>991</v>
      </c>
    </row>
    <row r="36" spans="1:35" x14ac:dyDescent="0.3">
      <c r="A36" s="1">
        <v>2015</v>
      </c>
      <c r="B36" s="1" t="s">
        <v>16</v>
      </c>
      <c r="C36" s="8">
        <v>16982</v>
      </c>
      <c r="D36" s="8">
        <v>13202</v>
      </c>
      <c r="E36" s="8">
        <v>2115</v>
      </c>
      <c r="F36" s="8">
        <v>1665</v>
      </c>
      <c r="G36" s="1">
        <v>1197</v>
      </c>
      <c r="H36" s="1">
        <v>1269</v>
      </c>
      <c r="I36" s="1">
        <v>633</v>
      </c>
      <c r="J36" s="1">
        <v>1077</v>
      </c>
      <c r="K36" s="1">
        <v>1447</v>
      </c>
      <c r="L36" s="1">
        <v>1261</v>
      </c>
      <c r="M36" s="1">
        <v>1879</v>
      </c>
      <c r="N36" s="1">
        <v>426</v>
      </c>
      <c r="O36" s="1">
        <v>763</v>
      </c>
      <c r="P36" s="1">
        <v>1208</v>
      </c>
      <c r="Q36" s="1">
        <v>1076</v>
      </c>
      <c r="R36" s="1">
        <v>966</v>
      </c>
    </row>
    <row r="37" spans="1:35" ht="20.399999999999999" x14ac:dyDescent="0.3">
      <c r="A37" s="1">
        <v>2016</v>
      </c>
      <c r="B37" s="1" t="s">
        <v>16</v>
      </c>
      <c r="C37" s="8">
        <v>17039</v>
      </c>
      <c r="D37" s="8">
        <v>13183</v>
      </c>
      <c r="E37" s="8">
        <v>2156</v>
      </c>
      <c r="F37" s="8">
        <v>1700</v>
      </c>
      <c r="G37" s="1">
        <v>1207</v>
      </c>
      <c r="H37" s="1">
        <v>1226</v>
      </c>
      <c r="I37" s="1">
        <v>629</v>
      </c>
      <c r="J37" s="1">
        <v>1057</v>
      </c>
      <c r="K37" s="1">
        <v>1456</v>
      </c>
      <c r="L37" s="1">
        <v>1214</v>
      </c>
      <c r="M37" s="1">
        <v>1893</v>
      </c>
      <c r="N37" s="1">
        <v>482</v>
      </c>
      <c r="O37" s="1">
        <v>818</v>
      </c>
      <c r="P37" s="1">
        <v>1241</v>
      </c>
      <c r="Q37" s="1">
        <v>1000</v>
      </c>
      <c r="R37" s="1">
        <v>960</v>
      </c>
      <c r="S37" s="5" t="s">
        <v>0</v>
      </c>
      <c r="T37" s="5" t="s">
        <v>1</v>
      </c>
      <c r="U37" s="5" t="s">
        <v>2</v>
      </c>
      <c r="V37" s="5" t="s">
        <v>3</v>
      </c>
      <c r="W37" s="5" t="s">
        <v>4</v>
      </c>
      <c r="X37" s="5" t="s">
        <v>5</v>
      </c>
      <c r="Y37" s="5" t="s">
        <v>6</v>
      </c>
      <c r="Z37" s="5" t="s">
        <v>7</v>
      </c>
      <c r="AA37" s="5" t="s">
        <v>8</v>
      </c>
      <c r="AB37" s="5" t="s">
        <v>9</v>
      </c>
      <c r="AC37" s="5" t="s">
        <v>10</v>
      </c>
      <c r="AD37" s="5" t="s">
        <v>11</v>
      </c>
      <c r="AE37" s="5" t="s">
        <v>12</v>
      </c>
      <c r="AF37" s="5" t="s">
        <v>13</v>
      </c>
      <c r="AG37" s="5" t="s">
        <v>14</v>
      </c>
      <c r="AH37" s="5" t="s">
        <v>15</v>
      </c>
    </row>
    <row r="38" spans="1:35" x14ac:dyDescent="0.3">
      <c r="A38" s="1">
        <v>2017</v>
      </c>
      <c r="B38" s="29" t="s">
        <v>16</v>
      </c>
      <c r="C38" s="144">
        <v>16408</v>
      </c>
      <c r="D38" s="145">
        <v>12757</v>
      </c>
      <c r="E38" s="145">
        <v>2008</v>
      </c>
      <c r="F38" s="145">
        <v>1643</v>
      </c>
      <c r="G38" s="145">
        <v>1196</v>
      </c>
      <c r="H38" s="145">
        <v>1200</v>
      </c>
      <c r="I38" s="145">
        <v>612</v>
      </c>
      <c r="J38" s="145">
        <v>1065</v>
      </c>
      <c r="K38" s="145">
        <v>1334</v>
      </c>
      <c r="L38" s="145">
        <v>1198</v>
      </c>
      <c r="M38" s="145">
        <v>1802</v>
      </c>
      <c r="N38" s="145">
        <v>477</v>
      </c>
      <c r="O38" s="145">
        <v>763</v>
      </c>
      <c r="P38" s="145">
        <v>1104</v>
      </c>
      <c r="Q38" s="145">
        <v>1034</v>
      </c>
      <c r="R38" s="145">
        <v>972</v>
      </c>
      <c r="S38" s="10">
        <f>SUM(C44-C89)</f>
        <v>-3152</v>
      </c>
      <c r="T38" s="10">
        <f t="shared" ref="T38:AH38" si="0">SUM(D44-D89)</f>
        <v>-2967</v>
      </c>
      <c r="U38" s="10">
        <f t="shared" si="0"/>
        <v>460</v>
      </c>
      <c r="V38" s="10">
        <f t="shared" si="0"/>
        <v>-645</v>
      </c>
      <c r="W38" s="10">
        <f t="shared" si="0"/>
        <v>-44</v>
      </c>
      <c r="X38" s="10">
        <f t="shared" si="0"/>
        <v>-448</v>
      </c>
      <c r="Y38" s="10">
        <f t="shared" si="0"/>
        <v>-593</v>
      </c>
      <c r="Z38" s="10">
        <f t="shared" si="0"/>
        <v>-49</v>
      </c>
      <c r="AA38" s="10">
        <f t="shared" si="0"/>
        <v>-484</v>
      </c>
      <c r="AB38" s="10">
        <f t="shared" si="0"/>
        <v>160</v>
      </c>
      <c r="AC38" s="10">
        <f t="shared" si="0"/>
        <v>344</v>
      </c>
      <c r="AD38" s="10">
        <f t="shared" si="0"/>
        <v>-220</v>
      </c>
      <c r="AE38" s="10">
        <f t="shared" si="0"/>
        <v>-160</v>
      </c>
      <c r="AF38" s="10">
        <f t="shared" si="0"/>
        <v>-162</v>
      </c>
      <c r="AG38" s="10">
        <f t="shared" si="0"/>
        <v>-457</v>
      </c>
      <c r="AH38" s="10">
        <f t="shared" si="0"/>
        <v>-854</v>
      </c>
      <c r="AI38" s="10"/>
    </row>
    <row r="39" spans="1:35" x14ac:dyDescent="0.3">
      <c r="A39" s="1">
        <v>2018</v>
      </c>
      <c r="B39" s="29" t="s">
        <v>16</v>
      </c>
      <c r="C39" s="145">
        <v>15888</v>
      </c>
      <c r="D39" s="145">
        <v>12238</v>
      </c>
      <c r="E39" s="145">
        <v>2033</v>
      </c>
      <c r="F39" s="145">
        <v>1617</v>
      </c>
      <c r="G39" s="145">
        <v>1082</v>
      </c>
      <c r="H39" s="145">
        <v>1112</v>
      </c>
      <c r="I39" s="145">
        <v>603</v>
      </c>
      <c r="J39" s="145">
        <v>988</v>
      </c>
      <c r="K39" s="145">
        <v>1421</v>
      </c>
      <c r="L39" s="145">
        <v>1153</v>
      </c>
      <c r="M39" s="145">
        <v>1715</v>
      </c>
      <c r="N39" s="145">
        <v>460</v>
      </c>
      <c r="O39" s="145">
        <v>764</v>
      </c>
      <c r="P39" s="145">
        <v>1056</v>
      </c>
      <c r="Q39" s="145">
        <v>995</v>
      </c>
      <c r="R39" s="145">
        <v>889</v>
      </c>
      <c r="S39" s="10"/>
      <c r="T39" s="10"/>
      <c r="U39" s="10"/>
      <c r="V39" s="10"/>
      <c r="W39" s="10"/>
      <c r="X39" s="10"/>
      <c r="Y39" s="10"/>
      <c r="Z39" s="10"/>
      <c r="AA39" s="10"/>
      <c r="AB39" s="10"/>
      <c r="AC39" s="10"/>
      <c r="AD39" s="10"/>
      <c r="AE39" s="10"/>
      <c r="AF39" s="10"/>
      <c r="AG39" s="10"/>
      <c r="AH39" s="10"/>
      <c r="AI39" s="10"/>
    </row>
    <row r="40" spans="1:35" x14ac:dyDescent="0.3">
      <c r="A40" s="1">
        <v>2019</v>
      </c>
      <c r="B40" s="29" t="s">
        <v>16</v>
      </c>
      <c r="C40" s="150">
        <v>15831</v>
      </c>
      <c r="D40" s="145">
        <v>12306</v>
      </c>
      <c r="E40" s="145">
        <v>1955</v>
      </c>
      <c r="F40" s="145">
        <v>1570</v>
      </c>
      <c r="G40" s="145">
        <v>1165</v>
      </c>
      <c r="H40" s="145">
        <v>1092</v>
      </c>
      <c r="I40" s="145">
        <v>617</v>
      </c>
      <c r="J40" s="145">
        <v>1030</v>
      </c>
      <c r="K40" s="145">
        <v>1333</v>
      </c>
      <c r="L40" s="145">
        <v>1186</v>
      </c>
      <c r="M40" s="145">
        <v>1744</v>
      </c>
      <c r="N40" s="145">
        <v>481</v>
      </c>
      <c r="O40" s="145">
        <v>724</v>
      </c>
      <c r="P40" s="145">
        <v>1020</v>
      </c>
      <c r="Q40" s="145">
        <v>1001</v>
      </c>
      <c r="R40" s="145">
        <v>913</v>
      </c>
      <c r="S40" s="10"/>
      <c r="T40" s="10"/>
      <c r="U40" s="10"/>
      <c r="V40" s="10"/>
      <c r="W40" s="10"/>
      <c r="X40" s="10"/>
      <c r="Y40" s="10"/>
      <c r="Z40" s="10"/>
      <c r="AA40" s="10"/>
      <c r="AB40" s="10"/>
      <c r="AC40" s="10"/>
      <c r="AD40" s="10"/>
      <c r="AE40" s="10"/>
      <c r="AF40" s="10"/>
      <c r="AG40" s="10"/>
      <c r="AH40" s="10"/>
      <c r="AI40" s="10"/>
    </row>
    <row r="41" spans="1:35" x14ac:dyDescent="0.3">
      <c r="A41" s="1">
        <v>2020</v>
      </c>
      <c r="B41" s="29" t="s">
        <v>16</v>
      </c>
      <c r="C41" s="150">
        <v>15109</v>
      </c>
      <c r="D41" s="145">
        <v>11736</v>
      </c>
      <c r="E41" s="145">
        <v>1893</v>
      </c>
      <c r="F41" s="145">
        <v>1480</v>
      </c>
      <c r="G41" s="145">
        <v>1084</v>
      </c>
      <c r="H41" s="145">
        <v>1071</v>
      </c>
      <c r="I41" s="145">
        <v>546</v>
      </c>
      <c r="J41" s="145">
        <v>920</v>
      </c>
      <c r="K41" s="145">
        <v>1287</v>
      </c>
      <c r="L41" s="145">
        <v>1100</v>
      </c>
      <c r="M41" s="145">
        <v>1747</v>
      </c>
      <c r="N41" s="145">
        <v>467</v>
      </c>
      <c r="O41" s="145">
        <v>694</v>
      </c>
      <c r="P41" s="145">
        <v>975</v>
      </c>
      <c r="Q41" s="145">
        <v>946</v>
      </c>
      <c r="R41" s="145">
        <v>899</v>
      </c>
      <c r="S41" s="10"/>
      <c r="T41" s="10"/>
      <c r="U41" s="10"/>
      <c r="V41" s="10"/>
      <c r="W41" s="10"/>
      <c r="X41" s="10"/>
      <c r="Y41" s="10"/>
      <c r="Z41" s="10"/>
      <c r="AA41" s="10"/>
      <c r="AB41" s="10"/>
      <c r="AC41" s="10"/>
      <c r="AD41" s="10"/>
      <c r="AE41" s="10"/>
      <c r="AF41" s="10"/>
      <c r="AG41" s="10"/>
      <c r="AH41" s="10"/>
      <c r="AI41" s="10"/>
    </row>
    <row r="42" spans="1:35" x14ac:dyDescent="0.3">
      <c r="A42" s="1">
        <v>2021</v>
      </c>
      <c r="B42" s="29" t="s">
        <v>16</v>
      </c>
      <c r="C42" s="8">
        <v>15403</v>
      </c>
      <c r="D42" s="30">
        <v>12035</v>
      </c>
      <c r="E42" s="30">
        <v>1945</v>
      </c>
      <c r="F42" s="30">
        <v>1423</v>
      </c>
      <c r="G42" s="157">
        <v>1053</v>
      </c>
      <c r="H42" s="157">
        <v>1081</v>
      </c>
      <c r="I42" s="157">
        <v>609</v>
      </c>
      <c r="J42" s="157">
        <v>976</v>
      </c>
      <c r="K42" s="157">
        <v>1269</v>
      </c>
      <c r="L42" s="157">
        <v>1149</v>
      </c>
      <c r="M42" s="157">
        <v>1796</v>
      </c>
      <c r="N42" s="157">
        <v>498</v>
      </c>
      <c r="O42" s="157">
        <v>730</v>
      </c>
      <c r="P42" s="157">
        <v>1008</v>
      </c>
      <c r="Q42" s="157">
        <v>1013</v>
      </c>
      <c r="R42" s="157">
        <v>853</v>
      </c>
      <c r="S42" s="10"/>
      <c r="T42" s="10"/>
      <c r="U42" s="10"/>
      <c r="V42" s="10"/>
      <c r="W42" s="10"/>
      <c r="X42" s="10"/>
      <c r="Y42" s="10"/>
      <c r="Z42" s="10"/>
      <c r="AA42" s="10"/>
      <c r="AB42" s="10"/>
      <c r="AC42" s="10"/>
      <c r="AD42" s="10"/>
      <c r="AE42" s="10"/>
      <c r="AF42" s="10"/>
      <c r="AG42" s="10"/>
      <c r="AH42" s="10"/>
      <c r="AI42" s="10"/>
    </row>
    <row r="43" spans="1:35" x14ac:dyDescent="0.3">
      <c r="A43" s="1">
        <v>2022</v>
      </c>
      <c r="B43" s="29" t="s">
        <v>16</v>
      </c>
      <c r="C43" s="8">
        <v>15109</v>
      </c>
      <c r="D43" s="30">
        <v>11754</v>
      </c>
      <c r="E43" s="145">
        <v>1856</v>
      </c>
      <c r="F43" s="145">
        <v>1499</v>
      </c>
      <c r="G43" s="145">
        <v>1070</v>
      </c>
      <c r="H43" s="145">
        <v>1051</v>
      </c>
      <c r="I43" s="145">
        <v>585</v>
      </c>
      <c r="J43" s="145">
        <v>950</v>
      </c>
      <c r="K43" s="145">
        <v>1269</v>
      </c>
      <c r="L43" s="145">
        <v>1117</v>
      </c>
      <c r="M43" s="145">
        <v>1710</v>
      </c>
      <c r="N43" s="145">
        <v>475</v>
      </c>
      <c r="O43" s="145">
        <v>715</v>
      </c>
      <c r="P43" s="145">
        <v>979</v>
      </c>
      <c r="Q43" s="145">
        <v>1029</v>
      </c>
      <c r="R43" s="145">
        <v>804</v>
      </c>
      <c r="S43" s="10"/>
      <c r="T43" s="10"/>
      <c r="U43" s="10"/>
      <c r="V43" s="10"/>
      <c r="W43" s="10"/>
      <c r="X43" s="10"/>
      <c r="Y43" s="10"/>
      <c r="Z43" s="10"/>
      <c r="AA43" s="10"/>
      <c r="AB43" s="10"/>
      <c r="AC43" s="10"/>
      <c r="AD43" s="10"/>
      <c r="AE43" s="10"/>
      <c r="AF43" s="10"/>
      <c r="AG43" s="10"/>
      <c r="AH43" s="10"/>
      <c r="AI43" s="10"/>
    </row>
    <row r="44" spans="1:35" x14ac:dyDescent="0.3">
      <c r="A44" s="1">
        <v>2023</v>
      </c>
      <c r="B44" s="29" t="s">
        <v>16</v>
      </c>
      <c r="C44" s="8">
        <v>14645</v>
      </c>
      <c r="D44" s="30">
        <v>11374</v>
      </c>
      <c r="E44" s="145">
        <v>1869</v>
      </c>
      <c r="F44" s="145">
        <v>1402</v>
      </c>
      <c r="G44" s="145">
        <v>1041</v>
      </c>
      <c r="H44" s="145">
        <v>962</v>
      </c>
      <c r="I44" s="145">
        <v>581</v>
      </c>
      <c r="J44" s="145">
        <v>916</v>
      </c>
      <c r="K44" s="145">
        <v>1237</v>
      </c>
      <c r="L44" s="145">
        <v>1120</v>
      </c>
      <c r="M44" s="145">
        <v>1726</v>
      </c>
      <c r="N44" s="145">
        <v>448</v>
      </c>
      <c r="O44" s="145">
        <v>632</v>
      </c>
      <c r="P44" s="145">
        <v>953</v>
      </c>
      <c r="Q44" s="145">
        <v>944</v>
      </c>
      <c r="R44" s="145">
        <v>814</v>
      </c>
      <c r="S44" s="10"/>
      <c r="T44" s="10"/>
      <c r="U44" s="10"/>
      <c r="V44" s="10"/>
      <c r="W44" s="10"/>
      <c r="X44" s="10"/>
      <c r="Y44" s="10"/>
      <c r="Z44" s="10"/>
      <c r="AA44" s="10"/>
      <c r="AB44" s="10"/>
      <c r="AC44" s="10"/>
      <c r="AD44" s="10"/>
      <c r="AE44" s="10"/>
      <c r="AF44" s="10"/>
      <c r="AG44" s="10"/>
      <c r="AH44" s="10"/>
      <c r="AI44" s="10"/>
    </row>
    <row r="45" spans="1:35" x14ac:dyDescent="0.3">
      <c r="A45" s="1"/>
      <c r="B45" s="29"/>
      <c r="C45" s="8"/>
      <c r="D45" s="30"/>
      <c r="E45" s="145"/>
      <c r="F45" s="145"/>
      <c r="G45" s="145"/>
      <c r="H45" s="145"/>
      <c r="I45" s="145"/>
      <c r="J45" s="145"/>
      <c r="K45" s="145"/>
      <c r="L45" s="145"/>
      <c r="M45" s="145"/>
      <c r="N45" s="145"/>
      <c r="O45" s="145"/>
      <c r="P45" s="145"/>
      <c r="Q45" s="145"/>
      <c r="R45" s="145"/>
      <c r="S45" s="10"/>
      <c r="T45" s="10"/>
      <c r="U45" s="10"/>
      <c r="V45" s="10"/>
      <c r="W45" s="10"/>
      <c r="X45" s="10"/>
      <c r="Y45" s="10"/>
      <c r="Z45" s="10"/>
      <c r="AA45" s="10"/>
      <c r="AB45" s="10"/>
      <c r="AC45" s="10"/>
      <c r="AD45" s="10"/>
      <c r="AE45" s="10"/>
      <c r="AF45" s="10"/>
      <c r="AG45" s="10"/>
      <c r="AH45" s="10"/>
      <c r="AI45" s="10"/>
    </row>
    <row r="46" spans="1:35" x14ac:dyDescent="0.3">
      <c r="A46" s="1"/>
      <c r="B46" s="29"/>
      <c r="C46" s="8"/>
      <c r="D46" s="30"/>
      <c r="E46" s="30"/>
      <c r="F46" s="30"/>
      <c r="G46" s="30"/>
      <c r="H46" s="30"/>
      <c r="I46" s="30"/>
      <c r="J46" s="30"/>
      <c r="K46" s="30"/>
      <c r="L46" s="30"/>
      <c r="M46" s="30"/>
      <c r="N46" s="30"/>
      <c r="O46" s="30"/>
      <c r="P46" s="30"/>
      <c r="Q46" s="30"/>
      <c r="R46" s="30"/>
      <c r="S46" s="10"/>
      <c r="T46" s="10"/>
      <c r="U46" s="10"/>
      <c r="V46" s="10"/>
      <c r="W46" s="10"/>
      <c r="X46" s="10"/>
      <c r="Y46" s="10"/>
      <c r="Z46" s="10"/>
      <c r="AA46" s="10"/>
      <c r="AB46" s="10"/>
      <c r="AC46" s="10"/>
      <c r="AD46" s="10"/>
      <c r="AE46" s="10"/>
      <c r="AF46" s="10"/>
      <c r="AG46" s="10"/>
      <c r="AH46" s="10"/>
      <c r="AI46" s="10"/>
    </row>
    <row r="47" spans="1:35" x14ac:dyDescent="0.3">
      <c r="A47" s="21">
        <v>1981</v>
      </c>
      <c r="B47" s="21" t="s">
        <v>17</v>
      </c>
      <c r="C47" s="21">
        <v>18959</v>
      </c>
      <c r="D47" s="21">
        <v>14458</v>
      </c>
      <c r="E47" s="21">
        <v>1818</v>
      </c>
      <c r="F47" s="21">
        <v>2683</v>
      </c>
      <c r="G47" s="21">
        <v>1380</v>
      </c>
      <c r="H47" s="21">
        <v>959</v>
      </c>
      <c r="I47" s="21">
        <v>1106</v>
      </c>
      <c r="J47" s="21">
        <v>1097</v>
      </c>
      <c r="K47" s="21">
        <v>2026</v>
      </c>
      <c r="L47" s="21">
        <v>1238</v>
      </c>
      <c r="M47" s="21">
        <v>1657</v>
      </c>
      <c r="N47" s="21">
        <v>649</v>
      </c>
      <c r="O47" s="21">
        <v>802</v>
      </c>
      <c r="P47" s="21">
        <v>949</v>
      </c>
      <c r="Q47" s="21">
        <v>1088</v>
      </c>
      <c r="R47" s="21">
        <v>1507</v>
      </c>
    </row>
    <row r="48" spans="1:35" x14ac:dyDescent="0.3">
      <c r="A48" s="21">
        <v>1982</v>
      </c>
      <c r="B48" s="21" t="s">
        <v>17</v>
      </c>
      <c r="C48" s="21">
        <v>19275</v>
      </c>
      <c r="D48" s="21">
        <v>14654</v>
      </c>
      <c r="E48" s="21">
        <v>1925</v>
      </c>
      <c r="F48" s="21">
        <v>2696</v>
      </c>
      <c r="G48" s="21">
        <v>1347</v>
      </c>
      <c r="H48" s="21">
        <v>953</v>
      </c>
      <c r="I48" s="21">
        <v>1200</v>
      </c>
      <c r="J48" s="21">
        <v>1136</v>
      </c>
      <c r="K48" s="21">
        <v>2019</v>
      </c>
      <c r="L48" s="21">
        <v>1170</v>
      </c>
      <c r="M48" s="21">
        <v>1650</v>
      </c>
      <c r="N48" s="21">
        <v>644</v>
      </c>
      <c r="O48" s="21">
        <v>840</v>
      </c>
      <c r="P48" s="21">
        <v>988</v>
      </c>
      <c r="Q48" s="21">
        <v>1132</v>
      </c>
      <c r="R48" s="21">
        <v>1575</v>
      </c>
      <c r="T48" s="12"/>
      <c r="V48" s="11"/>
    </row>
    <row r="49" spans="1:22" x14ac:dyDescent="0.3">
      <c r="A49" s="21">
        <v>1983</v>
      </c>
      <c r="B49" s="21" t="s">
        <v>17</v>
      </c>
      <c r="C49" s="21">
        <v>19086</v>
      </c>
      <c r="D49" s="21">
        <v>14577</v>
      </c>
      <c r="E49" s="21">
        <v>1966</v>
      </c>
      <c r="F49" s="21">
        <v>2543</v>
      </c>
      <c r="G49" s="21">
        <v>1321</v>
      </c>
      <c r="H49" s="21">
        <v>980</v>
      </c>
      <c r="I49" s="21">
        <v>1257</v>
      </c>
      <c r="J49" s="21">
        <v>1043</v>
      </c>
      <c r="K49" s="21">
        <v>1923</v>
      </c>
      <c r="L49" s="21">
        <v>1205</v>
      </c>
      <c r="M49" s="21">
        <v>1696</v>
      </c>
      <c r="N49" s="21">
        <v>705</v>
      </c>
      <c r="O49" s="21">
        <v>804</v>
      </c>
      <c r="P49" s="21">
        <v>940</v>
      </c>
      <c r="Q49" s="21">
        <v>1138</v>
      </c>
      <c r="R49" s="21">
        <v>1565</v>
      </c>
      <c r="T49" s="12"/>
      <c r="V49" s="11"/>
    </row>
    <row r="50" spans="1:22" x14ac:dyDescent="0.3">
      <c r="A50" s="21">
        <v>1984</v>
      </c>
      <c r="B50" s="21" t="s">
        <v>17</v>
      </c>
      <c r="C50" s="21">
        <v>18508</v>
      </c>
      <c r="D50" s="21">
        <v>14248</v>
      </c>
      <c r="E50" s="21">
        <v>1827</v>
      </c>
      <c r="F50" s="21">
        <v>2433</v>
      </c>
      <c r="G50" s="21">
        <v>1300</v>
      </c>
      <c r="H50" s="21">
        <v>1039</v>
      </c>
      <c r="I50" s="21">
        <v>1270</v>
      </c>
      <c r="J50" s="21">
        <v>1043</v>
      </c>
      <c r="K50" s="21">
        <v>1928</v>
      </c>
      <c r="L50" s="21">
        <v>1166</v>
      </c>
      <c r="M50" s="21">
        <v>1622</v>
      </c>
      <c r="N50" s="21">
        <v>657</v>
      </c>
      <c r="O50" s="21">
        <v>822</v>
      </c>
      <c r="P50" s="21">
        <v>916</v>
      </c>
      <c r="Q50" s="21">
        <v>1066</v>
      </c>
      <c r="R50" s="21">
        <v>1419</v>
      </c>
      <c r="T50" s="12"/>
    </row>
    <row r="51" spans="1:22" x14ac:dyDescent="0.3">
      <c r="A51" s="21">
        <v>1985</v>
      </c>
      <c r="B51" s="21" t="s">
        <v>17</v>
      </c>
      <c r="C51" s="21">
        <v>19357</v>
      </c>
      <c r="D51" s="21">
        <v>14826</v>
      </c>
      <c r="E51" s="21">
        <v>1910</v>
      </c>
      <c r="F51" s="21">
        <v>2621</v>
      </c>
      <c r="G51" s="21">
        <v>1344</v>
      </c>
      <c r="H51" s="21">
        <v>1002</v>
      </c>
      <c r="I51" s="21">
        <v>1275</v>
      </c>
      <c r="J51" s="21">
        <v>1084</v>
      </c>
      <c r="K51" s="21">
        <v>2046</v>
      </c>
      <c r="L51" s="21">
        <v>1151</v>
      </c>
      <c r="M51" s="21">
        <v>1761</v>
      </c>
      <c r="N51" s="21">
        <v>630</v>
      </c>
      <c r="O51" s="21">
        <v>780</v>
      </c>
      <c r="P51" s="21">
        <v>1015</v>
      </c>
      <c r="Q51" s="21">
        <v>1145</v>
      </c>
      <c r="R51" s="21">
        <v>1593</v>
      </c>
      <c r="T51" s="12"/>
    </row>
    <row r="52" spans="1:22" x14ac:dyDescent="0.3">
      <c r="A52" s="21">
        <v>1986</v>
      </c>
      <c r="B52" s="21" t="s">
        <v>17</v>
      </c>
      <c r="C52" s="21">
        <v>18691</v>
      </c>
      <c r="D52" s="21">
        <v>14409</v>
      </c>
      <c r="E52" s="21">
        <v>1829</v>
      </c>
      <c r="F52" s="21">
        <v>2453</v>
      </c>
      <c r="G52" s="21">
        <v>1187</v>
      </c>
      <c r="H52" s="21">
        <v>990</v>
      </c>
      <c r="I52" s="21">
        <v>1261</v>
      </c>
      <c r="J52" s="21">
        <v>1131</v>
      </c>
      <c r="K52" s="21">
        <v>1895</v>
      </c>
      <c r="L52" s="21">
        <v>1177</v>
      </c>
      <c r="M52" s="21">
        <v>1638</v>
      </c>
      <c r="N52" s="21">
        <v>702</v>
      </c>
      <c r="O52" s="21">
        <v>796</v>
      </c>
      <c r="P52" s="21">
        <v>997</v>
      </c>
      <c r="Q52" s="21">
        <v>1112</v>
      </c>
      <c r="R52" s="21">
        <v>1523</v>
      </c>
      <c r="T52" s="12"/>
    </row>
    <row r="53" spans="1:22" x14ac:dyDescent="0.3">
      <c r="A53" s="21">
        <v>1987</v>
      </c>
      <c r="B53" s="21" t="s">
        <v>17</v>
      </c>
      <c r="C53" s="21">
        <v>18188</v>
      </c>
      <c r="D53" s="21">
        <v>13961</v>
      </c>
      <c r="E53" s="21">
        <v>1834</v>
      </c>
      <c r="F53" s="21">
        <v>2393</v>
      </c>
      <c r="G53" s="21">
        <v>1215</v>
      </c>
      <c r="H53" s="21">
        <v>1028</v>
      </c>
      <c r="I53" s="21">
        <v>1245</v>
      </c>
      <c r="J53" s="21">
        <v>994</v>
      </c>
      <c r="K53" s="21">
        <v>1817</v>
      </c>
      <c r="L53" s="21">
        <v>1077</v>
      </c>
      <c r="M53" s="21">
        <v>1665</v>
      </c>
      <c r="N53" s="21">
        <v>653</v>
      </c>
      <c r="O53" s="21">
        <v>743</v>
      </c>
      <c r="P53" s="21">
        <v>967</v>
      </c>
      <c r="Q53" s="21">
        <v>1071</v>
      </c>
      <c r="R53" s="21">
        <v>1486</v>
      </c>
      <c r="T53" s="12"/>
    </row>
    <row r="54" spans="1:22" x14ac:dyDescent="0.3">
      <c r="A54" s="21">
        <v>1988</v>
      </c>
      <c r="B54" s="21" t="s">
        <v>17</v>
      </c>
      <c r="C54" s="21">
        <v>18229</v>
      </c>
      <c r="D54" s="21">
        <v>14165</v>
      </c>
      <c r="E54" s="21">
        <v>1704</v>
      </c>
      <c r="F54" s="21">
        <v>2360</v>
      </c>
      <c r="G54" s="21">
        <v>1227</v>
      </c>
      <c r="H54" s="21">
        <v>1008</v>
      </c>
      <c r="I54" s="21">
        <v>1206</v>
      </c>
      <c r="J54" s="21">
        <v>1029</v>
      </c>
      <c r="K54" s="21">
        <v>1786</v>
      </c>
      <c r="L54" s="21">
        <v>1099</v>
      </c>
      <c r="M54" s="21">
        <v>1598</v>
      </c>
      <c r="N54" s="21">
        <v>647</v>
      </c>
      <c r="O54" s="21">
        <v>815</v>
      </c>
      <c r="P54" s="21">
        <v>1026</v>
      </c>
      <c r="Q54" s="21">
        <v>1141</v>
      </c>
      <c r="R54" s="21">
        <v>1583</v>
      </c>
      <c r="T54" s="12"/>
    </row>
    <row r="55" spans="1:22" x14ac:dyDescent="0.3">
      <c r="A55" s="21">
        <v>1989</v>
      </c>
      <c r="B55" s="21" t="s">
        <v>17</v>
      </c>
      <c r="C55" s="21">
        <v>18302</v>
      </c>
      <c r="D55" s="21">
        <v>14147</v>
      </c>
      <c r="E55" s="21">
        <v>1770</v>
      </c>
      <c r="F55" s="21">
        <v>2385</v>
      </c>
      <c r="G55" s="21">
        <v>1203</v>
      </c>
      <c r="H55" s="21">
        <v>1075</v>
      </c>
      <c r="I55" s="21">
        <v>1248</v>
      </c>
      <c r="J55" s="21">
        <v>996</v>
      </c>
      <c r="K55" s="21">
        <v>1815</v>
      </c>
      <c r="L55" s="21">
        <v>1009</v>
      </c>
      <c r="M55" s="21">
        <v>1578</v>
      </c>
      <c r="N55" s="21">
        <v>697</v>
      </c>
      <c r="O55" s="21">
        <v>800</v>
      </c>
      <c r="P55" s="21">
        <v>998</v>
      </c>
      <c r="Q55" s="21">
        <v>1154</v>
      </c>
      <c r="R55" s="21">
        <v>1574</v>
      </c>
      <c r="T55" s="12"/>
    </row>
    <row r="56" spans="1:22" x14ac:dyDescent="0.3">
      <c r="A56" s="21">
        <v>1990</v>
      </c>
      <c r="B56" s="21" t="s">
        <v>17</v>
      </c>
      <c r="C56" s="21">
        <v>17924</v>
      </c>
      <c r="D56" s="21">
        <v>13917</v>
      </c>
      <c r="E56" s="21">
        <v>1639</v>
      </c>
      <c r="F56" s="21">
        <v>2368</v>
      </c>
      <c r="G56" s="21">
        <v>1204</v>
      </c>
      <c r="H56" s="21">
        <v>953</v>
      </c>
      <c r="I56" s="21">
        <v>1239</v>
      </c>
      <c r="J56" s="21">
        <v>935</v>
      </c>
      <c r="K56" s="21">
        <v>1919</v>
      </c>
      <c r="L56" s="21">
        <v>970</v>
      </c>
      <c r="M56" s="21">
        <v>1593</v>
      </c>
      <c r="N56" s="21">
        <v>653</v>
      </c>
      <c r="O56" s="21">
        <v>828</v>
      </c>
      <c r="P56" s="21">
        <v>958</v>
      </c>
      <c r="Q56" s="21">
        <v>1061</v>
      </c>
      <c r="R56" s="21">
        <v>1604</v>
      </c>
      <c r="T56" s="12"/>
    </row>
    <row r="57" spans="1:22" x14ac:dyDescent="0.3">
      <c r="A57" s="21">
        <v>1991</v>
      </c>
      <c r="B57" s="21" t="s">
        <v>17</v>
      </c>
      <c r="C57" s="21">
        <v>17909</v>
      </c>
      <c r="D57" s="21">
        <v>13836</v>
      </c>
      <c r="E57" s="21">
        <v>1677</v>
      </c>
      <c r="F57" s="21">
        <v>2396</v>
      </c>
      <c r="G57" s="21">
        <v>1198</v>
      </c>
      <c r="H57" s="21">
        <v>1023</v>
      </c>
      <c r="I57" s="21">
        <v>1170</v>
      </c>
      <c r="J57" s="21">
        <v>968</v>
      </c>
      <c r="K57" s="21">
        <v>1819</v>
      </c>
      <c r="L57" s="21">
        <v>945</v>
      </c>
      <c r="M57" s="21">
        <v>1657</v>
      </c>
      <c r="N57" s="21">
        <v>634</v>
      </c>
      <c r="O57" s="21">
        <v>808</v>
      </c>
      <c r="P57" s="21">
        <v>996</v>
      </c>
      <c r="Q57" s="21">
        <v>1071</v>
      </c>
      <c r="R57" s="21">
        <v>1547</v>
      </c>
      <c r="T57" s="12"/>
    </row>
    <row r="58" spans="1:22" x14ac:dyDescent="0.3">
      <c r="A58" s="21">
        <v>1992</v>
      </c>
      <c r="B58" s="21" t="s">
        <v>17</v>
      </c>
      <c r="C58" s="21">
        <v>17380</v>
      </c>
      <c r="D58" s="21">
        <v>13566</v>
      </c>
      <c r="E58" s="21">
        <v>1590</v>
      </c>
      <c r="F58" s="21">
        <v>2224</v>
      </c>
      <c r="G58" s="21">
        <v>1193</v>
      </c>
      <c r="H58" s="21">
        <v>969</v>
      </c>
      <c r="I58" s="21">
        <v>1174</v>
      </c>
      <c r="J58" s="21">
        <v>974</v>
      </c>
      <c r="K58" s="21">
        <v>1768</v>
      </c>
      <c r="L58" s="21">
        <v>986</v>
      </c>
      <c r="M58" s="21">
        <v>1590</v>
      </c>
      <c r="N58" s="21">
        <v>608</v>
      </c>
      <c r="O58" s="21">
        <v>784</v>
      </c>
      <c r="P58" s="21">
        <v>982</v>
      </c>
      <c r="Q58" s="21">
        <v>1080</v>
      </c>
      <c r="R58" s="21">
        <v>1458</v>
      </c>
      <c r="T58" s="12"/>
    </row>
    <row r="59" spans="1:22" x14ac:dyDescent="0.3">
      <c r="A59" s="21">
        <v>1993</v>
      </c>
      <c r="B59" s="21" t="s">
        <v>17</v>
      </c>
      <c r="C59" s="21">
        <v>18174</v>
      </c>
      <c r="D59" s="21">
        <v>14094</v>
      </c>
      <c r="E59" s="21">
        <v>1649</v>
      </c>
      <c r="F59" s="21">
        <v>2431</v>
      </c>
      <c r="G59" s="21">
        <v>1188</v>
      </c>
      <c r="H59" s="21">
        <v>1102</v>
      </c>
      <c r="I59" s="21">
        <v>1105</v>
      </c>
      <c r="J59" s="21">
        <v>975</v>
      </c>
      <c r="K59" s="21">
        <v>1795</v>
      </c>
      <c r="L59" s="21">
        <v>1014</v>
      </c>
      <c r="M59" s="21">
        <v>1604</v>
      </c>
      <c r="N59" s="21">
        <v>669</v>
      </c>
      <c r="O59" s="21">
        <v>837</v>
      </c>
      <c r="P59" s="21">
        <v>1051</v>
      </c>
      <c r="Q59" s="21">
        <v>1188</v>
      </c>
      <c r="R59" s="21">
        <v>1566</v>
      </c>
      <c r="T59" s="12"/>
    </row>
    <row r="60" spans="1:22" x14ac:dyDescent="0.3">
      <c r="A60" s="21">
        <v>1994</v>
      </c>
      <c r="B60" s="21" t="s">
        <v>17</v>
      </c>
      <c r="C60" s="21">
        <v>17153</v>
      </c>
      <c r="D60" s="21">
        <v>13373</v>
      </c>
      <c r="E60" s="21">
        <v>1506</v>
      </c>
      <c r="F60" s="21">
        <v>2274</v>
      </c>
      <c r="G60" s="21">
        <v>1129</v>
      </c>
      <c r="H60" s="21">
        <v>1031</v>
      </c>
      <c r="I60" s="21">
        <v>1115</v>
      </c>
      <c r="J60" s="21">
        <v>901</v>
      </c>
      <c r="K60" s="21">
        <v>1727</v>
      </c>
      <c r="L60" s="21">
        <v>945</v>
      </c>
      <c r="M60" s="21">
        <v>1508</v>
      </c>
      <c r="N60" s="21">
        <v>623</v>
      </c>
      <c r="O60" s="21">
        <v>768</v>
      </c>
      <c r="P60" s="21">
        <v>1026</v>
      </c>
      <c r="Q60" s="21">
        <v>1118</v>
      </c>
      <c r="R60" s="21">
        <v>1482</v>
      </c>
    </row>
    <row r="61" spans="1:22" x14ac:dyDescent="0.3">
      <c r="A61" s="21">
        <v>1995</v>
      </c>
      <c r="B61" s="21" t="s">
        <v>17</v>
      </c>
      <c r="C61" s="21">
        <v>17382</v>
      </c>
      <c r="D61" s="21">
        <v>13521</v>
      </c>
      <c r="E61" s="21">
        <v>1509</v>
      </c>
      <c r="F61" s="21">
        <v>2352</v>
      </c>
      <c r="G61" s="21">
        <v>1087</v>
      </c>
      <c r="H61" s="21">
        <v>944</v>
      </c>
      <c r="I61" s="21">
        <v>1150</v>
      </c>
      <c r="J61" s="21">
        <v>972</v>
      </c>
      <c r="K61" s="21">
        <v>1737</v>
      </c>
      <c r="L61" s="21">
        <v>956</v>
      </c>
      <c r="M61" s="21">
        <v>1596</v>
      </c>
      <c r="N61" s="21">
        <v>600</v>
      </c>
      <c r="O61" s="21">
        <v>761</v>
      </c>
      <c r="P61" s="21">
        <v>990</v>
      </c>
      <c r="Q61" s="21">
        <v>1176</v>
      </c>
      <c r="R61" s="21">
        <v>1552</v>
      </c>
    </row>
    <row r="62" spans="1:22" x14ac:dyDescent="0.3">
      <c r="A62" s="21">
        <v>1996</v>
      </c>
      <c r="B62" s="21" t="s">
        <v>17</v>
      </c>
      <c r="C62" s="21">
        <v>17074</v>
      </c>
      <c r="D62" s="21">
        <v>13265</v>
      </c>
      <c r="E62" s="21">
        <v>1566</v>
      </c>
      <c r="F62" s="21">
        <v>2243</v>
      </c>
      <c r="G62" s="21">
        <v>1093</v>
      </c>
      <c r="H62" s="21">
        <v>1001</v>
      </c>
      <c r="I62" s="21">
        <v>1083</v>
      </c>
      <c r="J62" s="21">
        <v>956</v>
      </c>
      <c r="K62" s="21">
        <v>1739</v>
      </c>
      <c r="L62" s="21">
        <v>975</v>
      </c>
      <c r="M62" s="21">
        <v>1465</v>
      </c>
      <c r="N62" s="21">
        <v>614</v>
      </c>
      <c r="O62" s="21">
        <v>728</v>
      </c>
      <c r="P62" s="21">
        <v>1010</v>
      </c>
      <c r="Q62" s="21">
        <v>1164</v>
      </c>
      <c r="R62" s="21">
        <v>1437</v>
      </c>
    </row>
    <row r="63" spans="1:22" x14ac:dyDescent="0.3">
      <c r="A63" s="21">
        <v>1997</v>
      </c>
      <c r="B63" s="21" t="s">
        <v>17</v>
      </c>
      <c r="C63" s="21">
        <v>17391</v>
      </c>
      <c r="D63" s="21">
        <v>13486</v>
      </c>
      <c r="E63" s="21">
        <v>1654</v>
      </c>
      <c r="F63" s="21">
        <v>2251</v>
      </c>
      <c r="G63" s="21">
        <v>1151</v>
      </c>
      <c r="H63" s="21">
        <v>1052</v>
      </c>
      <c r="I63" s="21">
        <v>1142</v>
      </c>
      <c r="J63" s="21">
        <v>1026</v>
      </c>
      <c r="K63" s="21">
        <v>1645</v>
      </c>
      <c r="L63" s="21">
        <v>963</v>
      </c>
      <c r="M63" s="21">
        <v>1364</v>
      </c>
      <c r="N63" s="21">
        <v>606</v>
      </c>
      <c r="O63" s="21">
        <v>781</v>
      </c>
      <c r="P63" s="21">
        <v>1063</v>
      </c>
      <c r="Q63" s="21">
        <v>1111</v>
      </c>
      <c r="R63" s="21">
        <v>1582</v>
      </c>
    </row>
    <row r="64" spans="1:22" x14ac:dyDescent="0.3">
      <c r="A64" s="21">
        <v>1998</v>
      </c>
      <c r="B64" s="21" t="s">
        <v>17</v>
      </c>
      <c r="C64" s="21">
        <v>16795</v>
      </c>
      <c r="D64" s="21">
        <v>13072</v>
      </c>
      <c r="E64" s="21">
        <v>1551</v>
      </c>
      <c r="F64" s="21">
        <v>2172</v>
      </c>
      <c r="G64" s="21">
        <v>1096</v>
      </c>
      <c r="H64" s="21">
        <v>985</v>
      </c>
      <c r="I64" s="21">
        <v>1080</v>
      </c>
      <c r="J64" s="21">
        <v>946</v>
      </c>
      <c r="K64" s="21">
        <v>1678</v>
      </c>
      <c r="L64" s="21">
        <v>966</v>
      </c>
      <c r="M64" s="21">
        <v>1431</v>
      </c>
      <c r="N64" s="21">
        <v>582</v>
      </c>
      <c r="O64" s="21">
        <v>693</v>
      </c>
      <c r="P64" s="21">
        <v>980</v>
      </c>
      <c r="Q64" s="21">
        <v>1138</v>
      </c>
      <c r="R64" s="21">
        <v>1497</v>
      </c>
    </row>
    <row r="65" spans="1:18" x14ac:dyDescent="0.3">
      <c r="A65" s="21">
        <v>1999</v>
      </c>
      <c r="B65" s="21" t="s">
        <v>17</v>
      </c>
      <c r="C65" s="21">
        <v>16878</v>
      </c>
      <c r="D65" s="21">
        <v>13235</v>
      </c>
      <c r="E65" s="21">
        <v>1527</v>
      </c>
      <c r="F65" s="21">
        <v>2116</v>
      </c>
      <c r="G65" s="21">
        <v>1089</v>
      </c>
      <c r="H65" s="21">
        <v>1013</v>
      </c>
      <c r="I65" s="21">
        <v>1101</v>
      </c>
      <c r="J65" s="21">
        <v>951</v>
      </c>
      <c r="K65" s="21">
        <v>1667</v>
      </c>
      <c r="L65" s="21">
        <v>918</v>
      </c>
      <c r="M65" s="21">
        <v>1435</v>
      </c>
      <c r="N65" s="21">
        <v>601</v>
      </c>
      <c r="O65" s="21">
        <v>760</v>
      </c>
      <c r="P65" s="21">
        <v>1029</v>
      </c>
      <c r="Q65" s="21">
        <v>1215</v>
      </c>
      <c r="R65" s="21">
        <v>1456</v>
      </c>
    </row>
    <row r="66" spans="1:18" x14ac:dyDescent="0.3">
      <c r="A66" s="21">
        <v>2000</v>
      </c>
      <c r="B66" s="21" t="s">
        <v>17</v>
      </c>
      <c r="C66" s="21">
        <v>16195</v>
      </c>
      <c r="D66" s="21">
        <v>12664</v>
      </c>
      <c r="E66" s="21">
        <v>1437</v>
      </c>
      <c r="F66" s="21">
        <v>2094</v>
      </c>
      <c r="G66" s="21">
        <v>981</v>
      </c>
      <c r="H66" s="21">
        <v>1069</v>
      </c>
      <c r="I66" s="21">
        <v>1033</v>
      </c>
      <c r="J66" s="21">
        <v>914</v>
      </c>
      <c r="K66" s="21">
        <v>1614</v>
      </c>
      <c r="L66" s="21">
        <v>896</v>
      </c>
      <c r="M66" s="21">
        <v>1316</v>
      </c>
      <c r="N66" s="21">
        <v>561</v>
      </c>
      <c r="O66" s="21">
        <v>683</v>
      </c>
      <c r="P66" s="21">
        <v>1026</v>
      </c>
      <c r="Q66" s="21">
        <v>1179</v>
      </c>
      <c r="R66" s="21">
        <v>1392</v>
      </c>
    </row>
    <row r="67" spans="1:18" x14ac:dyDescent="0.3">
      <c r="A67" s="21">
        <v>2001</v>
      </c>
      <c r="B67" s="21" t="s">
        <v>17</v>
      </c>
      <c r="C67" s="21">
        <v>16126</v>
      </c>
      <c r="D67" s="21">
        <v>12645</v>
      </c>
      <c r="E67" s="21">
        <v>1342</v>
      </c>
      <c r="F67" s="21">
        <v>2139</v>
      </c>
      <c r="G67" s="21">
        <v>971</v>
      </c>
      <c r="H67" s="21">
        <v>993</v>
      </c>
      <c r="I67" s="21">
        <v>1035</v>
      </c>
      <c r="J67" s="21">
        <v>910</v>
      </c>
      <c r="K67" s="21">
        <v>1566</v>
      </c>
      <c r="L67" s="21">
        <v>928</v>
      </c>
      <c r="M67" s="21">
        <v>1382</v>
      </c>
      <c r="N67" s="21">
        <v>594</v>
      </c>
      <c r="O67" s="21">
        <v>695</v>
      </c>
      <c r="P67" s="21">
        <v>1031</v>
      </c>
      <c r="Q67" s="21">
        <v>1192</v>
      </c>
      <c r="R67" s="21">
        <v>1348</v>
      </c>
    </row>
    <row r="68" spans="1:18" x14ac:dyDescent="0.3">
      <c r="A68" s="21">
        <v>2002</v>
      </c>
      <c r="B68" s="21" t="s">
        <v>17</v>
      </c>
      <c r="C68" s="21">
        <v>16229</v>
      </c>
      <c r="D68" s="21">
        <v>12721</v>
      </c>
      <c r="E68" s="21">
        <v>1439</v>
      </c>
      <c r="F68" s="21">
        <v>2069</v>
      </c>
      <c r="G68" s="21">
        <v>1033</v>
      </c>
      <c r="H68" s="21">
        <v>1027</v>
      </c>
      <c r="I68" s="21">
        <v>1045</v>
      </c>
      <c r="J68" s="21">
        <v>913</v>
      </c>
      <c r="K68" s="21">
        <v>1593</v>
      </c>
      <c r="L68" s="21">
        <v>913</v>
      </c>
      <c r="M68" s="21">
        <v>1332</v>
      </c>
      <c r="N68" s="21">
        <v>571</v>
      </c>
      <c r="O68" s="21">
        <v>667</v>
      </c>
      <c r="P68" s="21">
        <v>992</v>
      </c>
      <c r="Q68" s="21">
        <v>1201</v>
      </c>
      <c r="R68" s="21">
        <v>1434</v>
      </c>
    </row>
    <row r="69" spans="1:18" x14ac:dyDescent="0.3">
      <c r="A69" s="21">
        <v>2003</v>
      </c>
      <c r="B69" s="21" t="s">
        <v>17</v>
      </c>
      <c r="C69" s="21">
        <v>16347</v>
      </c>
      <c r="D69" s="21">
        <v>12823</v>
      </c>
      <c r="E69" s="21">
        <v>1411</v>
      </c>
      <c r="F69" s="21">
        <v>2113</v>
      </c>
      <c r="G69" s="21">
        <v>1016</v>
      </c>
      <c r="H69" s="21">
        <v>1030</v>
      </c>
      <c r="I69" s="21">
        <v>1041</v>
      </c>
      <c r="J69" s="21">
        <v>891</v>
      </c>
      <c r="K69" s="21">
        <v>1573</v>
      </c>
      <c r="L69" s="21">
        <v>959</v>
      </c>
      <c r="M69" s="21">
        <v>1366</v>
      </c>
      <c r="N69" s="21">
        <v>569</v>
      </c>
      <c r="O69" s="21">
        <v>715</v>
      </c>
      <c r="P69" s="21">
        <v>1058</v>
      </c>
      <c r="Q69" s="21">
        <v>1177</v>
      </c>
      <c r="R69" s="21">
        <v>1428</v>
      </c>
    </row>
    <row r="70" spans="1:18" x14ac:dyDescent="0.3">
      <c r="A70" s="21">
        <v>2004</v>
      </c>
      <c r="B70" s="22" t="s">
        <v>17</v>
      </c>
      <c r="C70" s="22">
        <v>15497</v>
      </c>
      <c r="D70" s="22">
        <v>12230</v>
      </c>
      <c r="E70" s="22">
        <v>1306</v>
      </c>
      <c r="F70" s="22">
        <v>1961</v>
      </c>
      <c r="G70" s="22">
        <v>1018</v>
      </c>
      <c r="H70" s="22">
        <v>1000</v>
      </c>
      <c r="I70" s="22">
        <v>1018</v>
      </c>
      <c r="J70" s="22">
        <v>806</v>
      </c>
      <c r="K70" s="22">
        <v>1504</v>
      </c>
      <c r="L70" s="22">
        <v>871</v>
      </c>
      <c r="M70" s="22">
        <v>1239</v>
      </c>
      <c r="N70" s="22">
        <v>570</v>
      </c>
      <c r="O70" s="22">
        <v>670</v>
      </c>
      <c r="P70" s="22">
        <v>937</v>
      </c>
      <c r="Q70" s="22">
        <v>1147</v>
      </c>
      <c r="R70" s="22">
        <v>1450</v>
      </c>
    </row>
    <row r="71" spans="1:18" x14ac:dyDescent="0.3">
      <c r="A71" s="21">
        <v>2005</v>
      </c>
      <c r="B71" s="22" t="s">
        <v>17</v>
      </c>
      <c r="C71" s="22">
        <v>15672</v>
      </c>
      <c r="D71" s="22">
        <v>12364</v>
      </c>
      <c r="E71" s="22">
        <v>1320</v>
      </c>
      <c r="F71" s="22">
        <v>1988</v>
      </c>
      <c r="G71" s="22">
        <v>912</v>
      </c>
      <c r="H71" s="22">
        <v>992</v>
      </c>
      <c r="I71" s="22">
        <v>1027</v>
      </c>
      <c r="J71" s="22">
        <v>836</v>
      </c>
      <c r="K71" s="22">
        <v>1479</v>
      </c>
      <c r="L71" s="22">
        <v>930</v>
      </c>
      <c r="M71" s="22">
        <v>1349</v>
      </c>
      <c r="N71" s="22">
        <v>554</v>
      </c>
      <c r="O71" s="22">
        <v>686</v>
      </c>
      <c r="P71" s="22">
        <v>927</v>
      </c>
      <c r="Q71" s="22">
        <v>1136</v>
      </c>
      <c r="R71" s="22">
        <v>1536</v>
      </c>
    </row>
    <row r="72" spans="1:18" x14ac:dyDescent="0.3">
      <c r="A72" s="21">
        <v>2006</v>
      </c>
      <c r="B72" s="22" t="s">
        <v>17</v>
      </c>
      <c r="C72" s="22">
        <v>15104</v>
      </c>
      <c r="D72" s="22">
        <v>11898</v>
      </c>
      <c r="E72" s="22">
        <v>1285</v>
      </c>
      <c r="F72" s="22">
        <v>1921</v>
      </c>
      <c r="G72" s="22">
        <v>988</v>
      </c>
      <c r="H72" s="22">
        <v>900</v>
      </c>
      <c r="I72" s="22">
        <v>985</v>
      </c>
      <c r="J72" s="22">
        <v>864</v>
      </c>
      <c r="K72" s="22">
        <v>1477</v>
      </c>
      <c r="L72" s="22">
        <v>863</v>
      </c>
      <c r="M72" s="22">
        <v>1240</v>
      </c>
      <c r="N72" s="22">
        <v>549</v>
      </c>
      <c r="O72" s="22">
        <v>626</v>
      </c>
      <c r="P72" s="22">
        <v>1000</v>
      </c>
      <c r="Q72" s="22">
        <v>1092</v>
      </c>
      <c r="R72" s="22">
        <v>1314</v>
      </c>
    </row>
    <row r="73" spans="1:18" x14ac:dyDescent="0.3">
      <c r="A73" s="21">
        <v>2007</v>
      </c>
      <c r="B73" s="22" t="s">
        <v>17</v>
      </c>
      <c r="C73" s="22">
        <v>15367</v>
      </c>
      <c r="D73" s="151">
        <v>12123</v>
      </c>
      <c r="E73" s="151">
        <v>1368</v>
      </c>
      <c r="F73" s="151">
        <v>1876</v>
      </c>
      <c r="G73" s="151">
        <v>964</v>
      </c>
      <c r="H73" s="151">
        <v>915</v>
      </c>
      <c r="I73" s="151">
        <v>983</v>
      </c>
      <c r="J73" s="151">
        <v>826</v>
      </c>
      <c r="K73" s="151">
        <v>1530</v>
      </c>
      <c r="L73" s="151">
        <v>837</v>
      </c>
      <c r="M73" s="151">
        <v>1252</v>
      </c>
      <c r="N73" s="151">
        <v>568</v>
      </c>
      <c r="O73" s="151">
        <v>663</v>
      </c>
      <c r="P73" s="151">
        <v>1052</v>
      </c>
      <c r="Q73" s="151">
        <v>1118</v>
      </c>
      <c r="R73" s="151">
        <v>1415</v>
      </c>
    </row>
    <row r="74" spans="1:18" x14ac:dyDescent="0.3">
      <c r="A74" s="22">
        <v>2008</v>
      </c>
      <c r="B74" s="22" t="s">
        <v>17</v>
      </c>
      <c r="C74" s="22">
        <v>15483</v>
      </c>
      <c r="D74" s="22">
        <v>12306</v>
      </c>
      <c r="E74" s="22">
        <v>1277</v>
      </c>
      <c r="F74" s="22">
        <v>1900</v>
      </c>
      <c r="G74" s="22">
        <v>944</v>
      </c>
      <c r="H74" s="22">
        <v>1049</v>
      </c>
      <c r="I74" s="22">
        <v>991</v>
      </c>
      <c r="J74" s="22">
        <v>910</v>
      </c>
      <c r="K74" s="22">
        <v>1560</v>
      </c>
      <c r="L74" s="22">
        <v>818</v>
      </c>
      <c r="M74" s="22">
        <v>1347</v>
      </c>
      <c r="N74" s="22">
        <v>489</v>
      </c>
      <c r="O74" s="22">
        <v>687</v>
      </c>
      <c r="P74" s="22">
        <v>982</v>
      </c>
      <c r="Q74" s="22">
        <v>1141</v>
      </c>
      <c r="R74" s="22">
        <v>1388</v>
      </c>
    </row>
    <row r="75" spans="1:18" x14ac:dyDescent="0.3">
      <c r="A75" s="22">
        <v>2009</v>
      </c>
      <c r="B75" s="22" t="s">
        <v>17</v>
      </c>
      <c r="C75" s="22">
        <v>15001</v>
      </c>
      <c r="D75" s="22">
        <v>11886</v>
      </c>
      <c r="E75" s="22">
        <v>1312</v>
      </c>
      <c r="F75" s="22">
        <v>1803</v>
      </c>
      <c r="G75" s="22">
        <v>945</v>
      </c>
      <c r="H75" s="22">
        <v>937</v>
      </c>
      <c r="I75" s="22">
        <v>995</v>
      </c>
      <c r="J75" s="22">
        <v>838</v>
      </c>
      <c r="K75" s="22">
        <v>1412</v>
      </c>
      <c r="L75" s="22">
        <v>853</v>
      </c>
      <c r="M75" s="22">
        <v>1196</v>
      </c>
      <c r="N75" s="22">
        <v>618</v>
      </c>
      <c r="O75" s="22">
        <v>708</v>
      </c>
      <c r="P75" s="22">
        <v>946</v>
      </c>
      <c r="Q75" s="22">
        <v>1083</v>
      </c>
      <c r="R75" s="22">
        <v>1355</v>
      </c>
    </row>
    <row r="76" spans="1:18" x14ac:dyDescent="0.3">
      <c r="A76" s="22">
        <v>2010</v>
      </c>
      <c r="B76" s="22" t="s">
        <v>17</v>
      </c>
      <c r="C76" s="22">
        <v>14623</v>
      </c>
      <c r="D76" s="22">
        <v>11508</v>
      </c>
      <c r="E76" s="22">
        <v>1235</v>
      </c>
      <c r="F76" s="22">
        <v>1880</v>
      </c>
      <c r="G76" s="22">
        <v>841</v>
      </c>
      <c r="H76" s="22">
        <v>921</v>
      </c>
      <c r="I76" s="22">
        <v>907</v>
      </c>
      <c r="J76" s="22">
        <v>813</v>
      </c>
      <c r="K76" s="22">
        <v>1450</v>
      </c>
      <c r="L76" s="22">
        <v>814</v>
      </c>
      <c r="M76" s="22">
        <v>1199</v>
      </c>
      <c r="N76" s="22">
        <v>584</v>
      </c>
      <c r="O76" s="22">
        <v>630</v>
      </c>
      <c r="P76" s="22">
        <v>907</v>
      </c>
      <c r="Q76" s="22">
        <v>1116</v>
      </c>
      <c r="R76" s="22">
        <v>1326</v>
      </c>
    </row>
    <row r="77" spans="1:18" x14ac:dyDescent="0.3">
      <c r="A77" s="22">
        <v>2011</v>
      </c>
      <c r="B77" s="22" t="s">
        <v>17</v>
      </c>
      <c r="C77" s="22">
        <v>14683</v>
      </c>
      <c r="D77" s="22">
        <v>11676</v>
      </c>
      <c r="E77" s="22">
        <v>1189</v>
      </c>
      <c r="F77" s="22">
        <v>1818</v>
      </c>
      <c r="G77" s="22">
        <v>926</v>
      </c>
      <c r="H77" s="22">
        <v>967</v>
      </c>
      <c r="I77" s="22">
        <v>965</v>
      </c>
      <c r="J77" s="22">
        <v>791</v>
      </c>
      <c r="K77" s="22">
        <v>1433</v>
      </c>
      <c r="L77" s="22">
        <v>812</v>
      </c>
      <c r="M77" s="22">
        <v>1126</v>
      </c>
      <c r="N77" s="22">
        <v>543</v>
      </c>
      <c r="O77" s="22">
        <v>667</v>
      </c>
      <c r="P77" s="22">
        <v>970</v>
      </c>
      <c r="Q77" s="22">
        <v>1068</v>
      </c>
      <c r="R77" s="22">
        <v>1408</v>
      </c>
    </row>
    <row r="78" spans="1:18" x14ac:dyDescent="0.3">
      <c r="A78" s="22">
        <v>2012</v>
      </c>
      <c r="B78" s="22" t="s">
        <v>17</v>
      </c>
      <c r="C78" s="152">
        <v>14950</v>
      </c>
      <c r="D78" s="152">
        <v>11903</v>
      </c>
      <c r="E78" s="152">
        <v>1225</v>
      </c>
      <c r="F78" s="152">
        <v>1822</v>
      </c>
      <c r="G78" s="23">
        <v>1000</v>
      </c>
      <c r="H78" s="23">
        <v>980</v>
      </c>
      <c r="I78" s="23">
        <v>1015</v>
      </c>
      <c r="J78" s="23">
        <v>787</v>
      </c>
      <c r="K78" s="23">
        <v>1458</v>
      </c>
      <c r="L78" s="23">
        <v>819</v>
      </c>
      <c r="M78" s="23">
        <v>1222</v>
      </c>
      <c r="N78" s="23">
        <v>550</v>
      </c>
      <c r="O78" s="23">
        <v>611</v>
      </c>
      <c r="P78" s="23">
        <v>965</v>
      </c>
      <c r="Q78" s="23">
        <v>1036</v>
      </c>
      <c r="R78" s="22">
        <v>1460</v>
      </c>
    </row>
    <row r="79" spans="1:18" x14ac:dyDescent="0.3">
      <c r="A79" s="21">
        <v>2013</v>
      </c>
      <c r="B79" s="22" t="s">
        <v>17</v>
      </c>
      <c r="C79" s="149">
        <v>15157</v>
      </c>
      <c r="D79" s="149">
        <v>12125</v>
      </c>
      <c r="E79" s="149">
        <v>1215</v>
      </c>
      <c r="F79" s="149">
        <v>1816</v>
      </c>
      <c r="G79" s="149">
        <v>914</v>
      </c>
      <c r="H79" s="149">
        <v>985</v>
      </c>
      <c r="I79" s="149">
        <v>1044</v>
      </c>
      <c r="J79" s="149">
        <v>843</v>
      </c>
      <c r="K79" s="149">
        <v>1519</v>
      </c>
      <c r="L79" s="149">
        <v>846</v>
      </c>
      <c r="M79" s="149">
        <v>1212</v>
      </c>
      <c r="N79" s="149">
        <v>552</v>
      </c>
      <c r="O79" s="149">
        <v>646</v>
      </c>
      <c r="P79" s="149">
        <v>988</v>
      </c>
      <c r="Q79" s="149">
        <v>1165</v>
      </c>
      <c r="R79" s="149">
        <v>1411</v>
      </c>
    </row>
    <row r="80" spans="1:18" x14ac:dyDescent="0.3">
      <c r="A80" s="21">
        <v>2014</v>
      </c>
      <c r="B80" s="22" t="s">
        <v>17</v>
      </c>
      <c r="C80" s="149">
        <v>15020</v>
      </c>
      <c r="D80" s="149">
        <v>12002</v>
      </c>
      <c r="E80" s="149">
        <v>1234</v>
      </c>
      <c r="F80" s="149">
        <v>1782</v>
      </c>
      <c r="G80" s="24">
        <v>911</v>
      </c>
      <c r="H80" s="25">
        <v>1044</v>
      </c>
      <c r="I80" s="25">
        <v>1019</v>
      </c>
      <c r="J80" s="24">
        <v>812</v>
      </c>
      <c r="K80" s="25">
        <v>1481</v>
      </c>
      <c r="L80" s="24">
        <v>873</v>
      </c>
      <c r="M80" s="25">
        <v>1205</v>
      </c>
      <c r="N80" s="24">
        <v>607</v>
      </c>
      <c r="O80" s="24">
        <v>650</v>
      </c>
      <c r="P80" s="24">
        <v>939</v>
      </c>
      <c r="Q80" s="25">
        <v>1074</v>
      </c>
      <c r="R80" s="25">
        <v>1387</v>
      </c>
    </row>
    <row r="81" spans="1:18" x14ac:dyDescent="0.3">
      <c r="A81" s="21">
        <v>2015</v>
      </c>
      <c r="B81" s="22" t="s">
        <v>17</v>
      </c>
      <c r="C81" s="149">
        <v>15510</v>
      </c>
      <c r="D81" s="149">
        <v>12259</v>
      </c>
      <c r="E81" s="149">
        <v>1265</v>
      </c>
      <c r="F81" s="149">
        <v>1986</v>
      </c>
      <c r="G81" s="149">
        <v>943</v>
      </c>
      <c r="H81" s="149">
        <v>1024</v>
      </c>
      <c r="I81" s="149">
        <v>1056</v>
      </c>
      <c r="J81" s="149">
        <v>799</v>
      </c>
      <c r="K81" s="149">
        <v>1497</v>
      </c>
      <c r="L81" s="149">
        <v>858</v>
      </c>
      <c r="M81" s="149">
        <v>1239</v>
      </c>
      <c r="N81" s="149">
        <v>550</v>
      </c>
      <c r="O81" s="149">
        <v>670</v>
      </c>
      <c r="P81" s="149">
        <v>1006</v>
      </c>
      <c r="Q81" s="149">
        <v>1165</v>
      </c>
      <c r="R81" s="149">
        <v>1452</v>
      </c>
    </row>
    <row r="82" spans="1:18" x14ac:dyDescent="0.3">
      <c r="A82" s="21">
        <v>2016</v>
      </c>
      <c r="B82" s="22" t="s">
        <v>17</v>
      </c>
      <c r="C82" s="149">
        <v>15544</v>
      </c>
      <c r="D82" s="149">
        <v>12333</v>
      </c>
      <c r="E82" s="149">
        <v>1349</v>
      </c>
      <c r="F82" s="149">
        <v>1862</v>
      </c>
      <c r="G82" s="149">
        <v>865</v>
      </c>
      <c r="H82" s="149">
        <v>1087</v>
      </c>
      <c r="I82" s="149">
        <v>1055</v>
      </c>
      <c r="J82" s="149">
        <v>845</v>
      </c>
      <c r="K82" s="149">
        <v>1530</v>
      </c>
      <c r="L82" s="149">
        <v>835</v>
      </c>
      <c r="M82" s="149">
        <v>1177</v>
      </c>
      <c r="N82" s="149">
        <v>611</v>
      </c>
      <c r="O82" s="149">
        <v>621</v>
      </c>
      <c r="P82" s="149">
        <v>1021</v>
      </c>
      <c r="Q82" s="149">
        <v>1210</v>
      </c>
      <c r="R82" s="149">
        <v>1476</v>
      </c>
    </row>
    <row r="83" spans="1:18" x14ac:dyDescent="0.3">
      <c r="A83" s="21">
        <v>2017</v>
      </c>
      <c r="B83" s="22" t="s">
        <v>17</v>
      </c>
      <c r="C83" s="149">
        <v>15842</v>
      </c>
      <c r="D83" s="142">
        <v>12697</v>
      </c>
      <c r="E83" s="142">
        <v>1277</v>
      </c>
      <c r="F83" s="142">
        <v>1868</v>
      </c>
      <c r="G83" s="143">
        <v>950</v>
      </c>
      <c r="H83" s="143">
        <v>1149</v>
      </c>
      <c r="I83" s="143">
        <v>1086</v>
      </c>
      <c r="J83" s="143">
        <v>845</v>
      </c>
      <c r="K83" s="143">
        <v>1451</v>
      </c>
      <c r="L83" s="143">
        <v>952</v>
      </c>
      <c r="M83" s="143">
        <v>1245</v>
      </c>
      <c r="N83" s="143">
        <v>622</v>
      </c>
      <c r="O83" s="143">
        <v>650</v>
      </c>
      <c r="P83" s="143">
        <v>1043</v>
      </c>
      <c r="Q83" s="143">
        <v>1202</v>
      </c>
      <c r="R83" s="143">
        <v>1502</v>
      </c>
    </row>
    <row r="84" spans="1:18" x14ac:dyDescent="0.3">
      <c r="A84" s="21">
        <v>2018</v>
      </c>
      <c r="B84" s="22" t="s">
        <v>17</v>
      </c>
      <c r="C84" s="142">
        <v>16109</v>
      </c>
      <c r="D84" s="142">
        <v>12930</v>
      </c>
      <c r="E84" s="142">
        <v>1264</v>
      </c>
      <c r="F84" s="142">
        <v>1915</v>
      </c>
      <c r="G84" s="143">
        <v>954</v>
      </c>
      <c r="H84" s="143">
        <v>1126</v>
      </c>
      <c r="I84" s="143">
        <v>1101</v>
      </c>
      <c r="J84" s="143">
        <v>873</v>
      </c>
      <c r="K84" s="143">
        <v>1499</v>
      </c>
      <c r="L84" s="143">
        <v>900</v>
      </c>
      <c r="M84" s="143">
        <v>1238</v>
      </c>
      <c r="N84" s="143">
        <v>628</v>
      </c>
      <c r="O84" s="143">
        <v>708</v>
      </c>
      <c r="P84" s="143">
        <v>1056</v>
      </c>
      <c r="Q84" s="143">
        <v>1284</v>
      </c>
      <c r="R84" s="143">
        <v>1563</v>
      </c>
    </row>
    <row r="85" spans="1:18" x14ac:dyDescent="0.3">
      <c r="A85" s="21">
        <v>2019</v>
      </c>
      <c r="B85" s="22" t="s">
        <v>17</v>
      </c>
      <c r="C85" s="142">
        <v>15994</v>
      </c>
      <c r="D85" s="142">
        <v>12831</v>
      </c>
      <c r="E85" s="142">
        <v>1331</v>
      </c>
      <c r="F85" s="142">
        <v>1832</v>
      </c>
      <c r="G85" s="143">
        <v>960</v>
      </c>
      <c r="H85" s="143">
        <v>1148</v>
      </c>
      <c r="I85" s="143">
        <v>1106</v>
      </c>
      <c r="J85" s="143">
        <v>846</v>
      </c>
      <c r="K85" s="143">
        <v>1484</v>
      </c>
      <c r="L85" s="143">
        <v>851</v>
      </c>
      <c r="M85" s="143">
        <v>1281</v>
      </c>
      <c r="N85" s="143">
        <v>595</v>
      </c>
      <c r="O85" s="143">
        <v>712</v>
      </c>
      <c r="P85" s="143">
        <v>1029</v>
      </c>
      <c r="Q85" s="143">
        <v>1248</v>
      </c>
      <c r="R85" s="143">
        <v>1571</v>
      </c>
    </row>
    <row r="86" spans="1:18" x14ac:dyDescent="0.3">
      <c r="A86" s="21">
        <v>2020</v>
      </c>
      <c r="B86" s="22" t="s">
        <v>17</v>
      </c>
      <c r="C86" s="142">
        <v>18266</v>
      </c>
      <c r="D86" s="142">
        <v>14652</v>
      </c>
      <c r="E86" s="143">
        <v>1525</v>
      </c>
      <c r="F86" s="143">
        <v>2089</v>
      </c>
      <c r="G86" s="143">
        <v>1141</v>
      </c>
      <c r="H86" s="143">
        <v>1383</v>
      </c>
      <c r="I86" s="143">
        <v>1212</v>
      </c>
      <c r="J86" s="143">
        <v>936</v>
      </c>
      <c r="K86" s="143">
        <v>1589</v>
      </c>
      <c r="L86" s="143">
        <v>1042</v>
      </c>
      <c r="M86" s="143">
        <v>1518</v>
      </c>
      <c r="N86" s="143">
        <v>747</v>
      </c>
      <c r="O86" s="143">
        <v>778</v>
      </c>
      <c r="P86" s="143">
        <v>1161</v>
      </c>
      <c r="Q86" s="143">
        <v>1435</v>
      </c>
      <c r="R86" s="143">
        <v>1710</v>
      </c>
    </row>
    <row r="87" spans="1:18" x14ac:dyDescent="0.3">
      <c r="A87" s="154">
        <v>2021</v>
      </c>
      <c r="B87" s="22" t="s">
        <v>17</v>
      </c>
      <c r="C87" s="153">
        <v>17578</v>
      </c>
      <c r="D87" s="153">
        <v>13985</v>
      </c>
      <c r="E87" s="153">
        <v>1526</v>
      </c>
      <c r="F87" s="153">
        <v>2067</v>
      </c>
      <c r="G87" s="153">
        <v>1092</v>
      </c>
      <c r="H87" s="153">
        <v>1179</v>
      </c>
      <c r="I87" s="153">
        <v>1175</v>
      </c>
      <c r="J87" s="154">
        <v>908</v>
      </c>
      <c r="K87" s="153">
        <v>1652</v>
      </c>
      <c r="L87" s="154">
        <v>967</v>
      </c>
      <c r="M87" s="153">
        <v>1428</v>
      </c>
      <c r="N87" s="154">
        <v>692</v>
      </c>
      <c r="O87" s="154">
        <v>753</v>
      </c>
      <c r="P87" s="153">
        <v>1114</v>
      </c>
      <c r="Q87" s="153">
        <v>1340</v>
      </c>
      <c r="R87" s="153">
        <v>1685</v>
      </c>
    </row>
    <row r="88" spans="1:18" x14ac:dyDescent="0.3">
      <c r="A88" s="158">
        <v>2022</v>
      </c>
      <c r="B88" s="22" t="s">
        <v>17</v>
      </c>
      <c r="C88" s="159">
        <v>17442</v>
      </c>
      <c r="D88" s="161">
        <v>14039</v>
      </c>
      <c r="E88" s="160">
        <v>1452</v>
      </c>
      <c r="F88" s="160">
        <v>1951</v>
      </c>
      <c r="G88" s="160">
        <v>1086</v>
      </c>
      <c r="H88" s="160">
        <v>1274</v>
      </c>
      <c r="I88" s="160">
        <v>1208</v>
      </c>
      <c r="J88" s="160">
        <v>936</v>
      </c>
      <c r="K88" s="160">
        <v>1648</v>
      </c>
      <c r="L88" s="160">
        <v>927</v>
      </c>
      <c r="M88" s="160">
        <v>1370</v>
      </c>
      <c r="N88" s="160">
        <v>586</v>
      </c>
      <c r="O88" s="160">
        <v>801</v>
      </c>
      <c r="P88" s="160">
        <v>1160</v>
      </c>
      <c r="Q88" s="160">
        <v>1415</v>
      </c>
      <c r="R88" s="160">
        <v>1628</v>
      </c>
    </row>
    <row r="89" spans="1:18" x14ac:dyDescent="0.3">
      <c r="A89" s="158">
        <v>2023</v>
      </c>
      <c r="B89" s="22" t="s">
        <v>17</v>
      </c>
      <c r="C89" s="159">
        <v>17797</v>
      </c>
      <c r="D89" s="161">
        <v>14341</v>
      </c>
      <c r="E89" s="160">
        <v>1409</v>
      </c>
      <c r="F89" s="160">
        <v>2047</v>
      </c>
      <c r="G89" s="160">
        <v>1085</v>
      </c>
      <c r="H89" s="160">
        <v>1410</v>
      </c>
      <c r="I89" s="160">
        <v>1174</v>
      </c>
      <c r="J89" s="160">
        <v>965</v>
      </c>
      <c r="K89" s="160">
        <v>1721</v>
      </c>
      <c r="L89" s="160">
        <v>960</v>
      </c>
      <c r="M89" s="160">
        <v>1382</v>
      </c>
      <c r="N89" s="160">
        <v>668</v>
      </c>
      <c r="O89" s="160">
        <v>792</v>
      </c>
      <c r="P89" s="160">
        <v>1115</v>
      </c>
      <c r="Q89" s="160">
        <v>1401</v>
      </c>
      <c r="R89" s="160">
        <v>1668</v>
      </c>
    </row>
    <row r="90" spans="1:18" x14ac:dyDescent="0.3">
      <c r="A90" s="146"/>
      <c r="B90" s="147"/>
      <c r="C90" s="147"/>
      <c r="D90" s="147"/>
      <c r="E90" s="147"/>
      <c r="F90" s="147"/>
      <c r="G90" s="148"/>
      <c r="H90" s="147"/>
      <c r="I90" s="147"/>
      <c r="J90" s="147"/>
      <c r="K90" s="147"/>
      <c r="L90" s="147"/>
      <c r="M90" s="147"/>
      <c r="N90" s="147"/>
      <c r="O90" s="147"/>
      <c r="P90" s="147"/>
      <c r="Q90" s="147"/>
      <c r="R90" s="147"/>
    </row>
    <row r="91" spans="1:18" x14ac:dyDescent="0.3">
      <c r="C91" s="10">
        <f>SUM(C44-C89)</f>
        <v>-3152</v>
      </c>
      <c r="D91" s="10">
        <f t="shared" ref="D91:Q91" si="1">SUM(D44-D89)</f>
        <v>-2967</v>
      </c>
      <c r="E91" s="10">
        <f t="shared" si="1"/>
        <v>460</v>
      </c>
      <c r="F91" s="10">
        <f t="shared" si="1"/>
        <v>-645</v>
      </c>
      <c r="G91" s="10">
        <f t="shared" si="1"/>
        <v>-44</v>
      </c>
      <c r="H91" s="10">
        <f t="shared" si="1"/>
        <v>-448</v>
      </c>
      <c r="I91" s="10">
        <f t="shared" si="1"/>
        <v>-593</v>
      </c>
      <c r="J91" s="10">
        <f t="shared" si="1"/>
        <v>-49</v>
      </c>
      <c r="K91" s="10">
        <f t="shared" si="1"/>
        <v>-484</v>
      </c>
      <c r="L91" s="10">
        <f>SUM(L44-L89)</f>
        <v>160</v>
      </c>
      <c r="M91" s="10">
        <f t="shared" si="1"/>
        <v>344</v>
      </c>
      <c r="N91" s="10">
        <f t="shared" si="1"/>
        <v>-220</v>
      </c>
      <c r="O91" s="10">
        <f t="shared" si="1"/>
        <v>-160</v>
      </c>
      <c r="P91" s="10">
        <f t="shared" si="1"/>
        <v>-162</v>
      </c>
      <c r="Q91" s="10">
        <f t="shared" si="1"/>
        <v>-457</v>
      </c>
      <c r="R91" s="10">
        <f>SUM(R44-R89)</f>
        <v>-854</v>
      </c>
    </row>
    <row r="93" spans="1:18" x14ac:dyDescent="0.3">
      <c r="G93" s="10"/>
    </row>
    <row r="94" spans="1:18" x14ac:dyDescent="0.3">
      <c r="D94" s="10"/>
      <c r="E94" s="10"/>
      <c r="F94" s="10"/>
      <c r="G94" s="10"/>
      <c r="H94" s="10"/>
      <c r="I94" s="10"/>
      <c r="J94" s="10"/>
      <c r="K94" s="10"/>
      <c r="L94" s="10"/>
      <c r="M94" s="10"/>
      <c r="N94" s="10"/>
      <c r="O94" s="10"/>
      <c r="P94" s="10"/>
      <c r="Q94" s="10"/>
      <c r="R94" s="10"/>
    </row>
    <row r="95" spans="1:18" x14ac:dyDescent="0.3">
      <c r="C95" s="10"/>
      <c r="D95" s="10"/>
      <c r="E95" s="10"/>
      <c r="F95" s="10"/>
      <c r="G95" s="10"/>
      <c r="H95" s="10"/>
      <c r="I95" s="10"/>
      <c r="J95" s="10"/>
      <c r="K95" s="10"/>
      <c r="L95" s="10"/>
      <c r="M95" s="10"/>
      <c r="N95" s="10"/>
      <c r="O95" s="10"/>
      <c r="P95" s="10"/>
      <c r="Q95" s="10"/>
      <c r="R95" s="10"/>
    </row>
  </sheetData>
  <conditionalFormatting sqref="C95:R95">
    <cfRule type="cellIs" dxfId="1" priority="2" operator="greaterThan">
      <formula>0</formula>
    </cfRule>
  </conditionalFormatting>
  <conditionalFormatting sqref="C91:R91">
    <cfRule type="cellIs" dxfId="0" priority="1" operator="lessThan">
      <formula>0</formula>
    </cfRule>
  </conditionalFormatting>
  <pageMargins left="0.7" right="0.7" top="0.75" bottom="0.75" header="0.3" footer="0.3"/>
  <pageSetup paperSize="9" orientation="portrait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4"/>
  <dimension ref="B1:E17"/>
  <sheetViews>
    <sheetView workbookViewId="0">
      <selection activeCell="J8" sqref="J8"/>
    </sheetView>
  </sheetViews>
  <sheetFormatPr defaultRowHeight="14.4" x14ac:dyDescent="0.3"/>
  <cols>
    <col min="2" max="2" width="16.5546875" customWidth="1"/>
  </cols>
  <sheetData>
    <row r="1" spans="2:5" x14ac:dyDescent="0.3">
      <c r="E1" t="s">
        <v>55</v>
      </c>
    </row>
    <row r="2" spans="2:5" ht="20.399999999999999" x14ac:dyDescent="0.3">
      <c r="B2" s="16" t="s">
        <v>1</v>
      </c>
      <c r="E2" s="16" t="s">
        <v>1</v>
      </c>
    </row>
    <row r="3" spans="2:5" ht="20.399999999999999" x14ac:dyDescent="0.3">
      <c r="B3" s="16" t="s">
        <v>0</v>
      </c>
      <c r="E3" s="16" t="s">
        <v>0</v>
      </c>
    </row>
    <row r="4" spans="2:5" ht="20.399999999999999" x14ac:dyDescent="0.3">
      <c r="B4" s="5" t="s">
        <v>2</v>
      </c>
      <c r="E4" s="5" t="s">
        <v>2</v>
      </c>
    </row>
    <row r="5" spans="2:5" x14ac:dyDescent="0.3">
      <c r="B5" s="5" t="s">
        <v>3</v>
      </c>
      <c r="E5" s="5" t="s">
        <v>3</v>
      </c>
    </row>
    <row r="6" spans="2:5" x14ac:dyDescent="0.3">
      <c r="B6" s="5" t="s">
        <v>4</v>
      </c>
      <c r="E6" s="5" t="s">
        <v>4</v>
      </c>
    </row>
    <row r="7" spans="2:5" x14ac:dyDescent="0.3">
      <c r="B7" s="5" t="s">
        <v>5</v>
      </c>
      <c r="E7" s="5" t="s">
        <v>5</v>
      </c>
    </row>
    <row r="8" spans="2:5" x14ac:dyDescent="0.3">
      <c r="B8" s="5" t="s">
        <v>6</v>
      </c>
      <c r="E8" s="5" t="s">
        <v>6</v>
      </c>
    </row>
    <row r="9" spans="2:5" x14ac:dyDescent="0.3">
      <c r="B9" s="5" t="s">
        <v>7</v>
      </c>
      <c r="E9" s="5" t="s">
        <v>7</v>
      </c>
    </row>
    <row r="10" spans="2:5" x14ac:dyDescent="0.3">
      <c r="B10" s="5" t="s">
        <v>8</v>
      </c>
      <c r="E10" s="5" t="s">
        <v>8</v>
      </c>
    </row>
    <row r="11" spans="2:5" x14ac:dyDescent="0.3">
      <c r="B11" s="5" t="s">
        <v>9</v>
      </c>
      <c r="E11" s="5" t="s">
        <v>9</v>
      </c>
    </row>
    <row r="12" spans="2:5" x14ac:dyDescent="0.3">
      <c r="B12" s="5" t="s">
        <v>10</v>
      </c>
      <c r="E12" s="5" t="s">
        <v>10</v>
      </c>
    </row>
    <row r="13" spans="2:5" ht="20.399999999999999" x14ac:dyDescent="0.3">
      <c r="B13" s="5" t="s">
        <v>11</v>
      </c>
      <c r="E13" s="5" t="s">
        <v>11</v>
      </c>
    </row>
    <row r="14" spans="2:5" x14ac:dyDescent="0.3">
      <c r="B14" s="5" t="s">
        <v>12</v>
      </c>
      <c r="E14" s="5" t="s">
        <v>12</v>
      </c>
    </row>
    <row r="15" spans="2:5" ht="20.399999999999999" x14ac:dyDescent="0.3">
      <c r="B15" s="5" t="s">
        <v>13</v>
      </c>
      <c r="E15" s="5" t="s">
        <v>13</v>
      </c>
    </row>
    <row r="16" spans="2:5" ht="20.399999999999999" x14ac:dyDescent="0.3">
      <c r="B16" s="5" t="s">
        <v>14</v>
      </c>
      <c r="E16" s="5" t="s">
        <v>14</v>
      </c>
    </row>
    <row r="17" spans="2:5" x14ac:dyDescent="0.3">
      <c r="B17" s="5" t="s">
        <v>15</v>
      </c>
      <c r="E17" s="5" t="s">
        <v>15</v>
      </c>
    </row>
  </sheetData>
  <pageMargins left="0.7" right="0.7" top="0.75" bottom="0.75" header="0.3" footer="0.3"/>
  <pageSetup paperSize="9" orientation="portrait" r:id="rId1"/>
  <tableParts count="1">
    <tablePart r:id="rId2"/>
  </tableParts>
</worksheet>
</file>

<file path=docMetadata/LabelInfo.xml><?xml version="1.0" encoding="utf-8"?>
<clbl:labelList xmlns:clbl="http://schemas.microsoft.com/office/2020/mipLabelMetadata">
  <clbl:label id="{9f683e26-d8b9-4609-9ec4-e1a36e4bb4d2}" enabled="0" method="" siteId="{9f683e26-d8b9-4609-9ec4-e1a36e4bb4d2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2</vt:i4>
      </vt:variant>
    </vt:vector>
  </HeadingPairs>
  <TitlesOfParts>
    <vt:vector size="8" baseType="lpstr">
      <vt:lpstr>Index &amp; notes</vt:lpstr>
      <vt:lpstr>Births (rates)</vt:lpstr>
      <vt:lpstr>Deaths (counts)</vt:lpstr>
      <vt:lpstr>Charts</vt:lpstr>
      <vt:lpstr>Raw data</vt:lpstr>
      <vt:lpstr>Lookup</vt:lpstr>
      <vt:lpstr>Area</vt:lpstr>
      <vt:lpstr>TFR</vt:lpstr>
    </vt:vector>
  </TitlesOfParts>
  <Company>BT Lancashire Services Limited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Abbas, Farhat</dc:creator>
  <cp:lastModifiedBy>Abbas, Farhat</cp:lastModifiedBy>
  <cp:lastPrinted>2016-07-13T15:50:46Z</cp:lastPrinted>
  <dcterms:created xsi:type="dcterms:W3CDTF">2016-07-13T09:24:44Z</dcterms:created>
  <dcterms:modified xsi:type="dcterms:W3CDTF">2024-11-05T10:38:37Z</dcterms:modified>
</cp:coreProperties>
</file>