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fairclough002\AppData\Local\Microsoft\Windows\INetCache\Content.Outlook\N34PCJKP\"/>
    </mc:Choice>
  </mc:AlternateContent>
  <xr:revisionPtr revIDLastSave="0" documentId="13_ncr:1_{BFEBDB5D-54D2-48C3-BE91-4E125A38AA9E}" xr6:coauthVersionLast="47" xr6:coauthVersionMax="47" xr10:uidLastSave="{00000000-0000-0000-0000-000000000000}"/>
  <bookViews>
    <workbookView xWindow="-120" yWindow="-120" windowWidth="29040" windowHeight="15840" xr2:uid="{26840714-588E-4249-B59D-F887B3B4464C}"/>
  </bookViews>
  <sheets>
    <sheet name="Corporate" sheetId="4" r:id="rId1"/>
    <sheet name="Adults" sheetId="2" r:id="rId2"/>
    <sheet name="Children" sheetId="3" r:id="rId3"/>
    <sheet name="Public Health" sheetId="1" r:id="rId4"/>
    <sheet name="D&amp;C" sheetId="5" r:id="rId5"/>
    <sheet name="Fleet" sheetId="6" r:id="rId6"/>
    <sheet name="Highways Materials" sheetId="8" r:id="rId7"/>
    <sheet name="Highways Works" sheetId="13" r:id="rId8"/>
    <sheet name="Lanc Renewables" sheetId="9" r:id="rId9"/>
    <sheet name="Sch Cleaning" sheetId="11" r:id="rId10"/>
    <sheet name="Misc" sheetId="14" r:id="rId11"/>
    <sheet name="Digital" sheetId="15" r:id="rId12"/>
  </sheets>
  <externalReferences>
    <externalReference r:id="rId13"/>
  </externalReferences>
  <definedNames>
    <definedName name="BRAG">[1]BRAG!$A$1:$A$4</definedName>
    <definedName name="BRAG2">'[1]Procurement Projects'!#REF!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5" l="1"/>
  <c r="J26" i="5"/>
  <c r="J24" i="5"/>
  <c r="J17" i="5"/>
  <c r="I11" i="5"/>
  <c r="J10" i="5"/>
  <c r="J9" i="5"/>
  <c r="J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Bennett, James</author>
  </authors>
  <commentList>
    <comment ref="C6" authorId="0" shapeId="0" xr:uid="{2D4FA6C4-F62C-409D-9D68-F2538F358856}">
      <text>
        <r>
          <rPr>
            <b/>
            <sz val="9"/>
            <color indexed="81"/>
            <rFont val="Tahoma"/>
            <family val="2"/>
          </rPr>
          <t xml:space="preserve">Previously:
</t>
        </r>
        <r>
          <rPr>
            <sz val="9"/>
            <color indexed="81"/>
            <rFont val="Tahoma"/>
            <family val="2"/>
          </rPr>
          <t>PJ/CAS/LCC/15/304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Aldred, James</author>
  </authors>
  <commentList>
    <comment ref="C1" authorId="0" shapeId="0" xr:uid="{649FB429-68C7-4D22-AE9A-FE6B6C0180B0}">
      <text>
        <r>
          <rPr>
            <sz val="9"/>
            <color indexed="81"/>
            <rFont val="Tahoma"/>
            <family val="2"/>
          </rPr>
          <t xml:space="preserve">Growth environment and Transport (GET), Education and Childrens Services (ECS), Adult Services Health and wellbeing (AHW), Resources (RES) OR Digital Services internal (DS)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F1FD1A80-9D33-42CC-9B6D-231F2670FB08}">
      <text>
        <r>
          <rPr>
            <b/>
            <sz val="9"/>
            <color indexed="81"/>
            <rFont val="Tahoma"/>
            <family val="2"/>
          </rPr>
          <t>Aldred, James:</t>
        </r>
        <r>
          <rPr>
            <sz val="9"/>
            <color indexed="81"/>
            <rFont val="Tahoma"/>
            <family val="2"/>
          </rPr>
          <t xml:space="preserve">
Based on concluding at the end to current extension.</t>
        </r>
      </text>
    </comment>
    <comment ref="E12" authorId="0" shapeId="0" xr:uid="{EBB8E394-A6EC-4AAB-9E66-B1D73403EED7}">
      <text>
        <r>
          <rPr>
            <b/>
            <sz val="9"/>
            <color indexed="81"/>
            <rFont val="Tahoma"/>
            <family val="2"/>
          </rPr>
          <t>Aldred, James:</t>
        </r>
        <r>
          <rPr>
            <sz val="9"/>
            <color indexed="81"/>
            <rFont val="Tahoma"/>
            <family val="2"/>
          </rPr>
          <t xml:space="preserve">
Assumes supplier will sign one year deal with Softcat</t>
        </r>
      </text>
    </comment>
    <comment ref="E13" authorId="0" shapeId="0" xr:uid="{CDE75E0F-33D6-4BD4-BAF9-762EB27DC142}">
      <text>
        <r>
          <rPr>
            <b/>
            <sz val="9"/>
            <color indexed="81"/>
            <rFont val="Tahoma"/>
            <family val="2"/>
          </rPr>
          <t>Aldred, James:</t>
        </r>
        <r>
          <rPr>
            <sz val="9"/>
            <color indexed="81"/>
            <rFont val="Tahoma"/>
            <family val="2"/>
          </rPr>
          <t xml:space="preserve">
Assumes supplier will accept 1 year contract via Softcat</t>
        </r>
      </text>
    </comment>
  </commentList>
</comments>
</file>

<file path=xl/sharedStrings.xml><?xml version="1.0" encoding="utf-8"?>
<sst xmlns="http://schemas.openxmlformats.org/spreadsheetml/2006/main" count="2303" uniqueCount="782">
  <si>
    <t>Service Area</t>
  </si>
  <si>
    <t>Project Name</t>
  </si>
  <si>
    <t>Contract Reference</t>
  </si>
  <si>
    <t>Budget Holder</t>
  </si>
  <si>
    <t>Service Lead</t>
  </si>
  <si>
    <t>Procurement Service Lead</t>
  </si>
  <si>
    <t>New Project /  Renewal / Extension</t>
  </si>
  <si>
    <t>End Date of Current Arrangements</t>
  </si>
  <si>
    <t>Further Extension Option</t>
  </si>
  <si>
    <t>Approximate Annual Value</t>
  </si>
  <si>
    <t>PH</t>
  </si>
  <si>
    <t>Healthy Child Program (0-19 Years - Health Visitors &amp; Family Nurse Partnership)</t>
  </si>
  <si>
    <t>JP/LCC/PH/17/469</t>
  </si>
  <si>
    <t>Jig Parmar</t>
  </si>
  <si>
    <t>Extension</t>
  </si>
  <si>
    <t>No</t>
  </si>
  <si>
    <t>Healthy Child Program 0-19 Years Lot 2 - Reception Age Children Vision Assessment</t>
  </si>
  <si>
    <t>Healthy Child Program 0-19 Years Lot 3 Breast Feeding Peer Support</t>
  </si>
  <si>
    <t>North &amp; Central Lancashire Tiers 1-3 Adult Substance Misuse Services</t>
  </si>
  <si>
    <t>JP/LCC/PH/17/470</t>
  </si>
  <si>
    <t>Katie Snape</t>
  </si>
  <si>
    <t>East Lancashire Lancashire Tiers 1-3 Adult Substance Misuse Services</t>
  </si>
  <si>
    <t xml:space="preserve">Tier 4 Substance Misuse </t>
  </si>
  <si>
    <t>JP/LCC/PH/15/429</t>
  </si>
  <si>
    <t xml:space="preserve">Young Peoples Substance Misuse </t>
  </si>
  <si>
    <t>JP/PH/LCC/15/430</t>
  </si>
  <si>
    <t>Tobacco Control (Quit Squad)</t>
  </si>
  <si>
    <t>KH/ACS/LCC/15/271</t>
  </si>
  <si>
    <t>Kirsty Harrison</t>
  </si>
  <si>
    <t>Sexual Health BTH All ages</t>
  </si>
  <si>
    <t>JP/LCC/PH/16/427</t>
  </si>
  <si>
    <t>Sexual Health YP</t>
  </si>
  <si>
    <t>JP/LCC/PH/16/428</t>
  </si>
  <si>
    <t>LIS Agreements</t>
  </si>
  <si>
    <t>Paul Fairclough</t>
  </si>
  <si>
    <t>Renewal</t>
  </si>
  <si>
    <t>N/A</t>
  </si>
  <si>
    <t>CSU management of LIS Agreements</t>
  </si>
  <si>
    <t>Domestic Violence Refuges</t>
  </si>
  <si>
    <t>Domestic Abuse Perpetrators Support Services</t>
  </si>
  <si>
    <t>JR/PH/LCC/21/1213</t>
  </si>
  <si>
    <t>Jackie Riley</t>
  </si>
  <si>
    <t>NHS Health Checks in the Community, the Workplace and Places of Worship</t>
  </si>
  <si>
    <t>JR/PH/LCC/16/462</t>
  </si>
  <si>
    <t>Healthwatch Lancashire</t>
  </si>
  <si>
    <t>JR/PH/LCC/21/1209</t>
  </si>
  <si>
    <t>Crisis Support Scheme - Household Essentials</t>
  </si>
  <si>
    <t>KH/ACS/LCC/17/577</t>
  </si>
  <si>
    <t>Recovery Infrastructure Organisation</t>
  </si>
  <si>
    <t>KH/ACS/LCC/14/154</t>
  </si>
  <si>
    <t xml:space="preserve">Oral Health Epidemiology Surveys </t>
  </si>
  <si>
    <t>JR/PH/LCC/22/719</t>
  </si>
  <si>
    <t>Emotional &amp; Mental Health in Schools &amp; Colleges Support Services</t>
  </si>
  <si>
    <t>JR/PH/LCC/18/549</t>
  </si>
  <si>
    <t>HIV Support and Prevention Service</t>
  </si>
  <si>
    <t>JR/PH/LCC/19/711</t>
  </si>
  <si>
    <t>Provision of the Development and Expansion of the Time Credits Service</t>
  </si>
  <si>
    <t>JR/PH/LCC/19/716</t>
  </si>
  <si>
    <t>Trauma Injury Intelligence Project (TIIP)</t>
  </si>
  <si>
    <t>JR/PH/LCC/19/572</t>
  </si>
  <si>
    <t xml:space="preserve">Library &amp; Knowledge Management </t>
  </si>
  <si>
    <t>JR/PH/LCC/19/581</t>
  </si>
  <si>
    <t>Public Mental Health Training</t>
  </si>
  <si>
    <t>JR/PH/LCC/21/1216</t>
  </si>
  <si>
    <t>Supported Accomodationed for Single People and Couples with Complex Needs</t>
  </si>
  <si>
    <t>DR/ACS/LCC/17/563</t>
  </si>
  <si>
    <t>Debbie Readfern</t>
  </si>
  <si>
    <t>Short Term Dispersed Accommodation</t>
  </si>
  <si>
    <t>JB/ACS/LCC/671</t>
  </si>
  <si>
    <t>Jessica Brindle</t>
  </si>
  <si>
    <t>New</t>
  </si>
  <si>
    <t>Making Every Contact Count</t>
  </si>
  <si>
    <t>JR/PH/LCC/19/715</t>
  </si>
  <si>
    <t>Deaf Wellbeing Worker</t>
  </si>
  <si>
    <t>JR/PH/LCC/19/573</t>
  </si>
  <si>
    <t>ORCHA Pro Licences</t>
  </si>
  <si>
    <t>JR/PH/LCC/19/578</t>
  </si>
  <si>
    <t>Breaking Free Online</t>
  </si>
  <si>
    <t>JR/PH/LCC/19/579</t>
  </si>
  <si>
    <t>Local Drug Information System (LDIS)</t>
  </si>
  <si>
    <t>JR/PH/LCC/19/580</t>
  </si>
  <si>
    <t>Evaluation, Anaylsis &amp; Reporting on the Making Every Contact CountProgramme</t>
  </si>
  <si>
    <t>Flu onsite provision</t>
  </si>
  <si>
    <t>SH:24 Call Off Contract Relating to the Provision of the HIV self sampling kits</t>
  </si>
  <si>
    <t>ESPO</t>
  </si>
  <si>
    <t>31/09/2023</t>
  </si>
  <si>
    <t>Short Term Support Accommodation for Single People with Complex Needs – In West Lancashire</t>
  </si>
  <si>
    <t>JR/PH/LCC/21/1211</t>
  </si>
  <si>
    <t>Jesca Ackell</t>
  </si>
  <si>
    <t>Sub- Category</t>
  </si>
  <si>
    <t xml:space="preserve">Project Name </t>
  </si>
  <si>
    <t>Adult Services</t>
  </si>
  <si>
    <t>Dom</t>
  </si>
  <si>
    <t>Roving Night Time Support</t>
  </si>
  <si>
    <t>KS/ACS/LCC/19/707</t>
  </si>
  <si>
    <t>Home Care Framework for OP/PD / MH / LD</t>
  </si>
  <si>
    <t>JB/ACS/OCL/13/304</t>
  </si>
  <si>
    <t>Kirsty Harrison / Katie Snape</t>
  </si>
  <si>
    <t>Provision of  Reablement Services in Central Lancashire</t>
  </si>
  <si>
    <t>KH/ACS/LCC/17/466</t>
  </si>
  <si>
    <t>Provision of  Reablement Services in East Lancashire</t>
  </si>
  <si>
    <t>KS/ACS/LCC/21/1201</t>
  </si>
  <si>
    <t>Provision of  Reablement Services in North Lancashire</t>
  </si>
  <si>
    <t>Crisis Services Central Lancashire</t>
  </si>
  <si>
    <t>KH/ACS/LCC/17/465</t>
  </si>
  <si>
    <t xml:space="preserve">Crisis Services East Lancashire   </t>
  </si>
  <si>
    <t>PL/KS/PF/453</t>
  </si>
  <si>
    <t>Crisis Services  North Lancashire</t>
  </si>
  <si>
    <t>PL/ACS/LCC/16/470</t>
  </si>
  <si>
    <t xml:space="preserve">Hospital Aftercare Service - North Lancs </t>
  </si>
  <si>
    <t>DR/ACS/LCC/17/574</t>
  </si>
  <si>
    <t xml:space="preserve">Hospital Aftercare Service - Central Lancs </t>
  </si>
  <si>
    <t>DR/ACS/LCC/17/575</t>
  </si>
  <si>
    <t>Extra  Care</t>
  </si>
  <si>
    <t xml:space="preserve">Extra Care Brookside </t>
  </si>
  <si>
    <t>KH/ACS/LCC/18/672</t>
  </si>
  <si>
    <t>Jackie Riley / Kirsty Harrison</t>
  </si>
  <si>
    <t>Extra Care Service Greenbrook</t>
  </si>
  <si>
    <t xml:space="preserve">Extra Care Services: Lighthouse View (Regenda) scheme in Fleetwood and The Courtyards (Community Gateway) in Preston </t>
  </si>
  <si>
    <t>JR/ACS/LCC/19/707</t>
  </si>
  <si>
    <t>Extra Care Service Primrose Gardens</t>
  </si>
  <si>
    <t>KH/ACS/LCC/18/702</t>
  </si>
  <si>
    <t>Kirsty Harrison/Jackie Riley</t>
  </si>
  <si>
    <t>Extra Care Services:
Ainscough Brook (Creative Support)
Hyndbrook House (Guardian)
Kirk House Days  (Guardian)
St Annes Court  (Guardian)
Bannister Brook Extra Care &amp; Greenwood Court (Guardian)
Marlborough Court Extra Care (Guardian)
Stanner Lodge (ICare)</t>
  </si>
  <si>
    <t>JM/ACS/LCC/16/442</t>
  </si>
  <si>
    <t>Tatton Gardens</t>
  </si>
  <si>
    <t>JB/ACS/LCC/21/1217</t>
  </si>
  <si>
    <t>Jess Brindle</t>
  </si>
  <si>
    <t>Supp Liv</t>
  </si>
  <si>
    <t>Care Services in Supported Housing Approved Provider List 'APL'</t>
  </si>
  <si>
    <t>JS/ACS/LCC/15/425</t>
  </si>
  <si>
    <t>Carers</t>
  </si>
  <si>
    <t>Carers Assessment and Support Service  in Lancashire</t>
  </si>
  <si>
    <t xml:space="preserve">KH/ACS/LCC/18/678 </t>
  </si>
  <si>
    <t>Advocacy</t>
  </si>
  <si>
    <t>Lancashire Advocacy Hub</t>
  </si>
  <si>
    <t>Lancashire Carers Advocacy Service</t>
  </si>
  <si>
    <t>Learning Disability Self Advocacy Service in Lancashire</t>
  </si>
  <si>
    <t>JR/ACS/LCC/16/454</t>
  </si>
  <si>
    <t>MH</t>
  </si>
  <si>
    <t>Group Advocacy and Support for Peer Advocacy (Mental Health and Autism)</t>
  </si>
  <si>
    <t>Framework Agreement for the Supply of a Mental Health Rehabilitation Service</t>
  </si>
  <si>
    <t>KS/ACS/LCC/17/468</t>
  </si>
  <si>
    <t>Telecare</t>
  </si>
  <si>
    <t>JB/ACS/OCL/13/287</t>
  </si>
  <si>
    <t>Integrated Home Response and Falls Lifting Service (Telecare Home Response)</t>
  </si>
  <si>
    <t>DR/ACS/LCC/17/4607</t>
  </si>
  <si>
    <t>Daytime Supp</t>
  </si>
  <si>
    <t>Provider List for Day Time Support Service for Older People and Older People with Dementia (pseudo-DPS)</t>
  </si>
  <si>
    <t>KH/ACS/LCC/17/576</t>
  </si>
  <si>
    <t>Community</t>
  </si>
  <si>
    <t>Supply of Community Equipment</t>
  </si>
  <si>
    <t>PF/ ACS/LCC/16/459</t>
  </si>
  <si>
    <t xml:space="preserve">Minor Adaptations </t>
  </si>
  <si>
    <t>KS/ACS/LCC/720</t>
  </si>
  <si>
    <t>DP</t>
  </si>
  <si>
    <t>Direct Payment Support Service</t>
  </si>
  <si>
    <t>JS/ACS/LCC/15/438</t>
  </si>
  <si>
    <t>Mental Health Respite Service</t>
  </si>
  <si>
    <t>TBC</t>
  </si>
  <si>
    <t xml:space="preserve"> </t>
  </si>
  <si>
    <t>CYP</t>
  </si>
  <si>
    <t>CYP Residential Flexible Agreement</t>
  </si>
  <si>
    <t>£77,000,000 - £95,000,000</t>
  </si>
  <si>
    <t>Block Residential Care Home Provision</t>
  </si>
  <si>
    <t>DR/CYP/LCC/18/677</t>
  </si>
  <si>
    <t>Young Carers' Service in Lancashire</t>
  </si>
  <si>
    <t>JR/CYP/LCC/17/561</t>
  </si>
  <si>
    <t>Break Time</t>
  </si>
  <si>
    <t>Community Short Breaks / home care / dom</t>
  </si>
  <si>
    <t>Fostering Framework Agreement</t>
  </si>
  <si>
    <t>Children's Rights, Advocacy and Independent Visitors Service</t>
  </si>
  <si>
    <t>JR/CYP/LCC/20/722</t>
  </si>
  <si>
    <t>Appropriate Adult Service</t>
  </si>
  <si>
    <t>JB/CYP/LCC/1212</t>
  </si>
  <si>
    <t>Volunteer Family Support</t>
  </si>
  <si>
    <t>Debbie Readfern/Jess Brindle</t>
  </si>
  <si>
    <t xml:space="preserve">YOT Clincial Psychologist </t>
  </si>
  <si>
    <t>Early Support Emotional Health &amp; Wellbeing Framework in Lancashire</t>
  </si>
  <si>
    <t>JR/CYP/LCC/21/1210</t>
  </si>
  <si>
    <t>£1,100,000 - £1,300,000</t>
  </si>
  <si>
    <t>PROVISION OF RECEPTION AGED VISION SCREENING SERVCE</t>
  </si>
  <si>
    <t>JP/PH/LCC/17/567</t>
  </si>
  <si>
    <t>COMMUNITY INFANT FEEDING SUPPORT SERVCE</t>
  </si>
  <si>
    <t>JP/PH/LCC/17/568</t>
  </si>
  <si>
    <t>Supported Accommodation for Young People (PDPS)</t>
  </si>
  <si>
    <t xml:space="preserve">JP/CYP/LCC/19/712 </t>
  </si>
  <si>
    <t>Procurement Lead</t>
  </si>
  <si>
    <t>Asset Management</t>
  </si>
  <si>
    <t>Provision of Water AMR Services</t>
  </si>
  <si>
    <t>Andrew Patten</t>
  </si>
  <si>
    <t xml:space="preserve">New Project </t>
  </si>
  <si>
    <t>Provision of Biomass Fuel</t>
  </si>
  <si>
    <t>New Project</t>
  </si>
  <si>
    <t>Provision of water and wastewater services - LCC, schools, LCDL, LRL</t>
  </si>
  <si>
    <t>AP/CORP/LCC/17/596</t>
  </si>
  <si>
    <t>None</t>
  </si>
  <si>
    <t>Lancashire Renewables Ltd</t>
  </si>
  <si>
    <t>Provision of White Diesel to LRL including SMR</t>
  </si>
  <si>
    <t>AP/CORP/LCC/21/1096</t>
  </si>
  <si>
    <t>Waste Management</t>
  </si>
  <si>
    <t>Residual Waste - call-off contract</t>
  </si>
  <si>
    <t>TBC - RFQ: 15315547</t>
  </si>
  <si>
    <t>Highways</t>
  </si>
  <si>
    <t>Provision of Ad Blue</t>
  </si>
  <si>
    <t>AP/CORP/LCC/21/TBC</t>
  </si>
  <si>
    <t>Andrew Patten / Sarah Chatburn</t>
  </si>
  <si>
    <t>Asbestos Disposal Services</t>
  </si>
  <si>
    <t>AP/CORP/LCC/22/1245</t>
  </si>
  <si>
    <t>Acceptance and Composting of Green Waste (13 Lots)</t>
  </si>
  <si>
    <t>AP/CORP/LCC/22/1269-1281</t>
  </si>
  <si>
    <t>Household chemicals - offtake</t>
  </si>
  <si>
    <t>Flytipped chemicals</t>
  </si>
  <si>
    <t>Acceptance and recycling of mixed inert waste (5 Lots)</t>
  </si>
  <si>
    <t>AP/CORP/LCC/22/1294-1298</t>
  </si>
  <si>
    <t>Acceptance and recycling of mixed inert waste (Lot 6)</t>
  </si>
  <si>
    <t>AP/CORP/LCC/22/1299</t>
  </si>
  <si>
    <t>Transport of Waste Materials from 15 HWRCs and CRRC in Lancashire</t>
  </si>
  <si>
    <t>Coroners</t>
  </si>
  <si>
    <t>Removal of Bodies - ON HOLD</t>
  </si>
  <si>
    <t>AP/CORP/LCC/16/480</t>
  </si>
  <si>
    <t>Bryony Boutell</t>
  </si>
  <si>
    <t>Communications</t>
  </si>
  <si>
    <t>Provision of Media Buying Services (Campaign Advertising)</t>
  </si>
  <si>
    <t>AP/CORP/LCC/18/836</t>
  </si>
  <si>
    <t>Scientific Services</t>
  </si>
  <si>
    <t>Provision of Electrical Services and the Maintenance of Submersible Pumps, Surface Mounted Pumps and Blowers</t>
  </si>
  <si>
    <t>AP/CORP/LCC/18/840</t>
  </si>
  <si>
    <t>Finance</t>
  </si>
  <si>
    <t>Debt Market Integrator Aggregate Service</t>
  </si>
  <si>
    <t>AP/CORP/LCC/18/832</t>
  </si>
  <si>
    <t>Provision of Maintenance Services for Leachate Collection and Treatment Systems</t>
  </si>
  <si>
    <t>AP/CORP/LCC/18/839</t>
  </si>
  <si>
    <t>Contract for the Provision of Highway Coring and Laboratory Testing Service</t>
  </si>
  <si>
    <t>AP/CORP/LCC/19/988</t>
  </si>
  <si>
    <t>Provision of Forensic Toxicology Services</t>
  </si>
  <si>
    <t>AP/CORP/LCC/20/1038</t>
  </si>
  <si>
    <t>External Auditor - LCDL and Marketing Lancashire</t>
  </si>
  <si>
    <t>AP/CORP/LCC/20/1073</t>
  </si>
  <si>
    <t>Environment</t>
  </si>
  <si>
    <t>Rock Salt</t>
  </si>
  <si>
    <t>BB/CORP/LCC/22/1301</t>
  </si>
  <si>
    <t>Kirstie Williams</t>
  </si>
  <si>
    <t>Provision of external auditing services for LCC for financial years 2018/2019 to 2022/2023.</t>
  </si>
  <si>
    <t>AP/CORP/LCC/18/732</t>
  </si>
  <si>
    <t>Provision of Early Payment Scheme</t>
  </si>
  <si>
    <t>AP/CORP/LCC/18/743</t>
  </si>
  <si>
    <t>Corporate</t>
  </si>
  <si>
    <t>Framework Agreement relating to third party printing and related services. Lotted: Lot1: Sheetfed print medium-high volume, Lot 2: Sheetfed print low volume, Lot 3: Exhibition materials.</t>
  </si>
  <si>
    <t>AP/CORP/LCC/18/837</t>
  </si>
  <si>
    <t>Framework Agreement relating to corporate stationery corporate stationery goods (e.g. letter headed paper, receipt books, business cards etc.).</t>
  </si>
  <si>
    <t>AP/CORP/LCC/19/984</t>
  </si>
  <si>
    <t>Provision of Enforcement Agency Services for the collection of unpaid Penalty Charge Notices</t>
  </si>
  <si>
    <t>AP/CORP/LCC/21/1078</t>
  </si>
  <si>
    <t>HIF Programme Consultancy Support</t>
  </si>
  <si>
    <t>External Auditor – Active Lancashire Limited</t>
  </si>
  <si>
    <t>AP/CORP/LCC/20/1184</t>
  </si>
  <si>
    <t>Economic Development</t>
  </si>
  <si>
    <t>Development Management &amp; Support (Samlesbury)</t>
  </si>
  <si>
    <t>Chirs Challinger (Rachel Green - Mat Leave)</t>
  </si>
  <si>
    <t>Corporate Finance</t>
  </si>
  <si>
    <t>Childcare Vouchers</t>
  </si>
  <si>
    <t>Crisis Support Payments</t>
  </si>
  <si>
    <t>Enterprise Adviser Network &amp; Career Hub</t>
  </si>
  <si>
    <t>Architectural Services</t>
  </si>
  <si>
    <t>Chris Challinger/Sarah Goodwill</t>
  </si>
  <si>
    <t>Window Furnishings</t>
  </si>
  <si>
    <t>CC/CORP/LCC/19/983</t>
  </si>
  <si>
    <t>Chris Challinger</t>
  </si>
  <si>
    <t>Facilities Management</t>
  </si>
  <si>
    <t>Water Coolers</t>
  </si>
  <si>
    <t>CC/CORP/LCC/18/843</t>
  </si>
  <si>
    <t>SCRIM Survey</t>
  </si>
  <si>
    <t>Condition Survey</t>
  </si>
  <si>
    <t>Craig Pullen/Chris Challinger</t>
  </si>
  <si>
    <t>Chris Challinger / Craig Pullen</t>
  </si>
  <si>
    <t>LCDL Property Insurance</t>
  </si>
  <si>
    <t>£117,450 p.a.</t>
  </si>
  <si>
    <t>LR Insurances (non property)</t>
  </si>
  <si>
    <t>LCC Insurance Programme</t>
  </si>
  <si>
    <t>£200,000 p.a.</t>
  </si>
  <si>
    <t>Development Engineering Strategy Advice &amp; Cost Consultancy Services (non Samlesbury) (Bloom ref 4059)</t>
  </si>
  <si>
    <t>Chris Challinger/Bryony Boutell</t>
  </si>
  <si>
    <t>Quantity Surveyor Services (Gardiner &amp; Theobald) (bloom ref 4078)</t>
  </si>
  <si>
    <t>Low Carbon Study</t>
  </si>
  <si>
    <t>Boost 4 Programme Evaluation</t>
  </si>
  <si>
    <t xml:space="preserve">Chris Challinger/Sarah Goodwill </t>
  </si>
  <si>
    <t>Catering</t>
  </si>
  <si>
    <t>School Meal Transportation</t>
  </si>
  <si>
    <t>CR/CORP/LCC/20/1072</t>
  </si>
  <si>
    <t>Chris Ridings</t>
  </si>
  <si>
    <t>Cleaning Materials</t>
  </si>
  <si>
    <t>CR/CORP/LCC/17/682</t>
  </si>
  <si>
    <t>Traded Services (Start Well)</t>
  </si>
  <si>
    <t>Pasta Pots</t>
  </si>
  <si>
    <t>CR/CORP/LCC/19/961</t>
  </si>
  <si>
    <t>Traffic Signal Maintenance</t>
  </si>
  <si>
    <t xml:space="preserve">Pension Fund </t>
  </si>
  <si>
    <t>Investment Advisor to Lancashire County Pension Fund</t>
  </si>
  <si>
    <t>Provision of Fresh Meat Products (Non-Halal)</t>
  </si>
  <si>
    <t>CR/CORP/LCC/19/963</t>
  </si>
  <si>
    <t>Supply and Delivery of Frozen Halal Poultry Products</t>
  </si>
  <si>
    <t>CR/CORP/LCC/19/687</t>
  </si>
  <si>
    <t>Supply, Delivery and Installation of Commercial Refrigeration and Freezer Equipment</t>
  </si>
  <si>
    <t>CR/CORP/LCC/18/734</t>
  </si>
  <si>
    <t>Supply and Delivery of Light Catering Equipment</t>
  </si>
  <si>
    <t>CR/CORP/LCC/18/842</t>
  </si>
  <si>
    <t>Peer Networks Programme</t>
  </si>
  <si>
    <t>Craig Pullen</t>
  </si>
  <si>
    <t>Public Rights of Way &amp; Countryside Services</t>
  </si>
  <si>
    <t>Boost 4 Accelerator Contract</t>
  </si>
  <si>
    <t>Skills Bootcamp</t>
  </si>
  <si>
    <t>Public and Integrated Transport</t>
  </si>
  <si>
    <t>Passenger Transport Services DPS</t>
  </si>
  <si>
    <t>AP/CORP/LCC/18/844</t>
  </si>
  <si>
    <t>Paul Horrocks</t>
  </si>
  <si>
    <t xml:space="preserve">Renewal </t>
  </si>
  <si>
    <t xml:space="preserve">Emergency Planning and Resilience </t>
  </si>
  <si>
    <t xml:space="preserve">Employee Assistance Programme </t>
  </si>
  <si>
    <t>Supply of Personal Protection Equipment</t>
  </si>
  <si>
    <t>PH/CORP/19/979</t>
  </si>
  <si>
    <t>Supply of Agency Staff for Lancashire Renewables</t>
  </si>
  <si>
    <t>Health and Safety Training Services</t>
  </si>
  <si>
    <t>PH/CORP/LCC/17/598</t>
  </si>
  <si>
    <t xml:space="preserve">Stationery and Office Supplies </t>
  </si>
  <si>
    <t>PH/CORP/LCC/19/982</t>
  </si>
  <si>
    <t>Skills Learning and development</t>
  </si>
  <si>
    <t>Agency Staff - Neutral Vendor</t>
  </si>
  <si>
    <t>AP/CORP/LCC/20/1070</t>
  </si>
  <si>
    <t>Collection and Disposal of Confidential Waste</t>
  </si>
  <si>
    <t>PH/CORP/LCC/18/847</t>
  </si>
  <si>
    <t>Office &amp; Ero Furniture</t>
  </si>
  <si>
    <t>PH/CORP/LCC/18/744</t>
  </si>
  <si>
    <t>Mass Fatalities</t>
  </si>
  <si>
    <t>PH/CORP/LCC/19/915</t>
  </si>
  <si>
    <t xml:space="preserve">Human Resources </t>
  </si>
  <si>
    <t>Lancashire Teaching Agency</t>
  </si>
  <si>
    <t>PH/CORP/LCC/17/604</t>
  </si>
  <si>
    <t>Property Valuations</t>
  </si>
  <si>
    <t>Rachel Green</t>
  </si>
  <si>
    <t>Other</t>
  </si>
  <si>
    <t>Operational Depot Review</t>
  </si>
  <si>
    <t>Boost 5 Programme</t>
  </si>
  <si>
    <t>Rachel Green - Mat Leave</t>
  </si>
  <si>
    <t>Sarah Goodwill</t>
  </si>
  <si>
    <t>Schools PFI Consultancy (Bloom)</t>
  </si>
  <si>
    <t>Adults Social Care</t>
  </si>
  <si>
    <t>Backlog Support Programme - Consultancy</t>
  </si>
  <si>
    <t>£55,000 (Pilot) £600,000 (on going assessements if required)</t>
  </si>
  <si>
    <t>HR</t>
  </si>
  <si>
    <t>Employee Screening Services</t>
  </si>
  <si>
    <t>Linear Park Business Case Analysis Consultancy Services (Bloom)</t>
  </si>
  <si>
    <t>Provision of Coffee Machines</t>
  </si>
  <si>
    <t>Adult Social Care</t>
  </si>
  <si>
    <t>Development of a Lancashire Accommodation with Support Plan (LAWSP</t>
  </si>
  <si>
    <t>HWRC Engine oil</t>
  </si>
  <si>
    <t>HWRC Cardboard</t>
  </si>
  <si>
    <t>HWRC Paper</t>
  </si>
  <si>
    <t>HWRC Scrap metal (Ferrous Direct)</t>
  </si>
  <si>
    <t>HWRC Tyres</t>
  </si>
  <si>
    <t>HWRC Car batteries</t>
  </si>
  <si>
    <t>Cultural Services</t>
  </si>
  <si>
    <t>Supply, delivery, servicing, repair and maintenance of musical instruments, accessories and audio equipment</t>
  </si>
  <si>
    <t>CC/CORP/LCC/21/1094</t>
  </si>
  <si>
    <t>GI Mini Comp</t>
  </si>
  <si>
    <t xml:space="preserve">Strategic Review of the In House Older People's Residential Homes </t>
  </si>
  <si>
    <t>Team</t>
  </si>
  <si>
    <t>Contract Owner</t>
  </si>
  <si>
    <t>New Project / Renewal / Extension</t>
  </si>
  <si>
    <t>New Contract Start Date</t>
  </si>
  <si>
    <r>
      <t>Pre-Tender Release</t>
    </r>
    <r>
      <rPr>
        <sz val="12"/>
        <rFont val="Arial"/>
        <family val="2"/>
      </rPr>
      <t xml:space="preserve"> - drafting tender documentation, PIP and Cabinet report (if necessary) approved and finalising ITT documentation prior to release</t>
    </r>
  </si>
  <si>
    <t>Pendleview Fisheries</t>
  </si>
  <si>
    <t>LCC</t>
  </si>
  <si>
    <t>Friargate North and Ringway - tree pits</t>
  </si>
  <si>
    <t>Barry Haydock</t>
  </si>
  <si>
    <t>James Bennett</t>
  </si>
  <si>
    <t>Bridges &amp; Structures</t>
  </si>
  <si>
    <t>A601M improvements</t>
  </si>
  <si>
    <t>Jig Palmer</t>
  </si>
  <si>
    <t xml:space="preserve">Derby Street Railway Bridge </t>
  </si>
  <si>
    <t>JM/CAS/LCC/20/1180</t>
  </si>
  <si>
    <t>James Mynott</t>
  </si>
  <si>
    <t>£750,000-£1,000,000</t>
  </si>
  <si>
    <t>Building</t>
  </si>
  <si>
    <t>Asbestos Removal Services (including approved list)</t>
  </si>
  <si>
    <t>Construction Partnering Framework</t>
  </si>
  <si>
    <t>Flat Roofing Works Framework</t>
  </si>
  <si>
    <t>JB/CAS/LCC/22/1312</t>
  </si>
  <si>
    <t>Services</t>
  </si>
  <si>
    <t>Legionella Risk Assessment &amp; Water Temperature Monitoring (Contract B &amp; D)</t>
  </si>
  <si>
    <t>Re-tender</t>
  </si>
  <si>
    <t>Contract for Cleaning of Commercial Kitchen Ventilation Systems</t>
  </si>
  <si>
    <t>Alarm Receiving Centre Services</t>
  </si>
  <si>
    <t>JB/CAS/LCC/20/1183</t>
  </si>
  <si>
    <t>Fulwood St Peters Primary School - MUGA</t>
  </si>
  <si>
    <t>Tree Surveys for Schools and Corporate Sites</t>
  </si>
  <si>
    <t>Electrical</t>
  </si>
  <si>
    <t>Electrical Design Consultancy Framework</t>
  </si>
  <si>
    <r>
      <t>ITT Released</t>
    </r>
    <r>
      <rPr>
        <sz val="12"/>
        <rFont val="Arial"/>
        <family val="2"/>
      </rPr>
      <t xml:space="preserve"> - ITT out to tender</t>
    </r>
  </si>
  <si>
    <t>Passenger Lift Refurbishment and Maintenance Framework</t>
  </si>
  <si>
    <t>JB/CAS/LCC/22/1246</t>
  </si>
  <si>
    <r>
      <t>Tender Evaluation</t>
    </r>
    <r>
      <rPr>
        <sz val="12"/>
        <rFont val="Arial"/>
        <family val="2"/>
      </rPr>
      <t xml:space="preserve"> - ITT has closed and submissions under evaluation prior to award recommendation</t>
    </r>
  </si>
  <si>
    <t>Maintained Equipment – Fixed Lifting Equipment (open tender)</t>
  </si>
  <si>
    <t>JB/CAS/LCC/21/1197</t>
  </si>
  <si>
    <t>Replacement nurse call system within residential care homes</t>
  </si>
  <si>
    <t>CP/CAS/LCC/22/1268</t>
  </si>
  <si>
    <r>
      <t>Tender Award</t>
    </r>
    <r>
      <rPr>
        <sz val="12"/>
        <rFont val="Arial"/>
        <family val="2"/>
      </rPr>
      <t xml:space="preserve"> - Contract award approved, Standstill (if necessary) and arranging contract/framework printing and signing</t>
    </r>
  </si>
  <si>
    <t>St Maria Goretti Catholic School - Replacement Roof Works (re-tender)</t>
  </si>
  <si>
    <t>BH/CAS/LCC/21/1231</t>
  </si>
  <si>
    <t>Diocese</t>
  </si>
  <si>
    <t>Reedley Primary School - window replacement (re-tender)</t>
  </si>
  <si>
    <t>BH/CAS/LCC/21/1233</t>
  </si>
  <si>
    <t>28/03/2022</t>
  </si>
  <si>
    <t>Electrical Installation Condition Report (EICR)</t>
  </si>
  <si>
    <t>JB/CAS/LCC/21/1229</t>
  </si>
  <si>
    <t>Ribblesdale Primary School, Clitheroe - new build school (11192)</t>
  </si>
  <si>
    <t>JB/CAS/LCC/21/1241</t>
  </si>
  <si>
    <t>Legionella Risk Assessment &amp; Water Temperature Monitoring</t>
  </si>
  <si>
    <t>JB/CAS/LCC/21/1223</t>
  </si>
  <si>
    <r>
      <t xml:space="preserve">Contract Variations &amp; Price Reviews </t>
    </r>
    <r>
      <rPr>
        <sz val="12"/>
        <rFont val="Arial"/>
        <family val="2"/>
      </rPr>
      <t>- coordinating a variation, including extensions, to existing contracts, conducting contract price reviews</t>
    </r>
  </si>
  <si>
    <t>Building, Mechanical &amp; Electrical</t>
  </si>
  <si>
    <t>Reactive &amp; Planned Improvement Works Framework</t>
  </si>
  <si>
    <t>JB/CAS/LCC/19/1002</t>
  </si>
  <si>
    <t>Live DPS</t>
  </si>
  <si>
    <t>Grounds Maintenance DPS</t>
  </si>
  <si>
    <t>LW/CAS/LCC/21/1212</t>
  </si>
  <si>
    <t>Lindsay Wareing</t>
  </si>
  <si>
    <t>Number of Contractors:</t>
  </si>
  <si>
    <t>Fleet Services</t>
  </si>
  <si>
    <t>Vehicle Repairs Service - Passenger Cars &amp; Car Derived Van (Lots 1 &amp; 2)</t>
  </si>
  <si>
    <t>JB/CAS/LCC/20/1075</t>
  </si>
  <si>
    <t>Vehicle Repairs Service - Recovery Vehicle Service (Lot 15)</t>
  </si>
  <si>
    <t>JB/CAS/LCC/20/1029</t>
  </si>
  <si>
    <t xml:space="preserve">Tyres Supply </t>
  </si>
  <si>
    <t>MD/CAS/LCC/19/884</t>
  </si>
  <si>
    <t>Vehicle Workshop Calibration, Inspection &amp; Testing</t>
  </si>
  <si>
    <t>JM/CAS/LCC/22/1308</t>
  </si>
  <si>
    <t>Vehicle Supply &amp; Bodybuilding</t>
  </si>
  <si>
    <t xml:space="preserve">Hire of Vehicles &amp; Plant (Operator &amp; Non Operator) </t>
  </si>
  <si>
    <t>JM/CAS/LCC/19/1005</t>
  </si>
  <si>
    <t>Jul-Aug 2022</t>
  </si>
  <si>
    <t>Direct Award from TPPL Framework to Watling JCB for 'up to 2 JCB Telescopic Handlers'.</t>
  </si>
  <si>
    <t>n/a</t>
  </si>
  <si>
    <t>Purchase of Electric Vehicles (cars) for Parking Services</t>
  </si>
  <si>
    <t>CP/CAS/LCC/21/1227</t>
  </si>
  <si>
    <t>Vehicle Parts</t>
  </si>
  <si>
    <t>CP/CAS/LCC/19/1011</t>
  </si>
  <si>
    <t>L Wareing</t>
  </si>
  <si>
    <t>£625 000</t>
  </si>
  <si>
    <t>HIGHWAYS - MATERIALS</t>
  </si>
  <si>
    <r>
      <t>Pre-Tender Release</t>
    </r>
    <r>
      <rPr>
        <sz val="10"/>
        <rFont val="Arial"/>
        <family val="2"/>
      </rPr>
      <t xml:space="preserve"> - drafting tender documentation, PIP and Cabinet report (if necessary) approved and finalising ITT documentation prior to release</t>
    </r>
  </si>
  <si>
    <t>Electrical Consumables</t>
  </si>
  <si>
    <t>J Davies</t>
  </si>
  <si>
    <t>M Lockwood</t>
  </si>
  <si>
    <t>Cold-lay Surfacing Materials</t>
  </si>
  <si>
    <t>LED Road Lighting Lanterns</t>
  </si>
  <si>
    <t>Ron Parker</t>
  </si>
  <si>
    <t>LED Retro-reflective Gear Trays</t>
  </si>
  <si>
    <t>Erosion Control Products</t>
  </si>
  <si>
    <t>C Pullen</t>
  </si>
  <si>
    <t>out of contract</t>
  </si>
  <si>
    <t>*</t>
  </si>
  <si>
    <t>Civil Engineering Materials</t>
  </si>
  <si>
    <t>R Musa</t>
  </si>
  <si>
    <t>Sign Shop Materials</t>
  </si>
  <si>
    <t>Roadside Safety &amp; Street Furniture</t>
  </si>
  <si>
    <t>LW/CAS/LCC/22/1601</t>
  </si>
  <si>
    <t>Supply of Industrial Chemicals</t>
  </si>
  <si>
    <t>J Mynott</t>
  </si>
  <si>
    <t>Cements &amp; Mortars</t>
  </si>
  <si>
    <t>CP/CAS/LCC/21/1243</t>
  </si>
  <si>
    <t>Stone and Paving</t>
  </si>
  <si>
    <t>LW/CAS/LCC/22/1246</t>
  </si>
  <si>
    <t>Road Marking Materials</t>
  </si>
  <si>
    <t>Hand Tools &amp; Site Equipment</t>
  </si>
  <si>
    <t>Gary Petherbridge</t>
  </si>
  <si>
    <r>
      <t>ITT Released</t>
    </r>
    <r>
      <rPr>
        <sz val="10"/>
        <rFont val="Arial"/>
        <family val="2"/>
      </rPr>
      <t xml:space="preserve"> - ITT out to tender</t>
    </r>
  </si>
  <si>
    <t>Street Lighting Materials</t>
  </si>
  <si>
    <t>ML/CAS/LCC/22/1305</t>
  </si>
  <si>
    <r>
      <t>Tender Evaluation</t>
    </r>
    <r>
      <rPr>
        <sz val="10"/>
        <rFont val="Arial"/>
        <family val="2"/>
      </rPr>
      <t xml:space="preserve"> - ITT has closed and submissions under evaluation prior to award recommendation</t>
    </r>
  </si>
  <si>
    <t>LW/CAS/LCC/19/922</t>
  </si>
  <si>
    <r>
      <t>Tender Award</t>
    </r>
    <r>
      <rPr>
        <sz val="10"/>
        <rFont val="Arial"/>
        <family val="2"/>
      </rPr>
      <t xml:space="preserve"> - Contract award approved, Standstill (if necessary) and arranging contract/framework printing and signing</t>
    </r>
  </si>
  <si>
    <r>
      <t>Contract Variations/Price Reviews</t>
    </r>
    <r>
      <rPr>
        <sz val="10"/>
        <rFont val="Arial"/>
        <family val="2"/>
      </rPr>
      <t xml:space="preserve"> - coordinating a variation, including extensions, to existing contracts/conducting contract price reviews</t>
    </r>
  </si>
  <si>
    <t>Asphalts</t>
  </si>
  <si>
    <t>ML/CAS/LCC/19/939</t>
  </si>
  <si>
    <t>Price Review</t>
  </si>
  <si>
    <t>Aggregates</t>
  </si>
  <si>
    <t>ML/CAS/LCC/20/1014</t>
  </si>
  <si>
    <t>Ready Mixed Concrete</t>
  </si>
  <si>
    <t>ML/CAS/LCC/18/809</t>
  </si>
  <si>
    <t>HIGHWAYS - WORKS / SERVICES</t>
  </si>
  <si>
    <t>Flail Cutting</t>
  </si>
  <si>
    <t>Holden Wood Bridge</t>
  </si>
  <si>
    <t>CP/CAS/LCC/22/1306</t>
  </si>
  <si>
    <t xml:space="preserve"> C Pullen</t>
  </si>
  <si>
    <t>Heyhouse Surfacing Tender</t>
  </si>
  <si>
    <t>Rivington Reservoir
(Retaining Wall)</t>
  </si>
  <si>
    <t>LW/CAS/LCC/21/1226</t>
  </si>
  <si>
    <t>Supply and Installation of Grouted Macadams</t>
  </si>
  <si>
    <t>Specialist Road Line Markings Removals</t>
  </si>
  <si>
    <t>0</t>
  </si>
  <si>
    <t>Salmesbury Foul Water</t>
  </si>
  <si>
    <t>TBA</t>
  </si>
  <si>
    <t>£1.6m</t>
  </si>
  <si>
    <t>Burnley Leveling Up</t>
  </si>
  <si>
    <t>LCC/Net Rail</t>
  </si>
  <si>
    <t>Nil</t>
  </si>
  <si>
    <t>Street Lighting Visual &amp; Structural Inspection &amp; Testing Services</t>
  </si>
  <si>
    <t>ML/CAS/LCC/20/1077</t>
  </si>
  <si>
    <t>GMCA</t>
  </si>
  <si>
    <t>Lancashire Central/A582</t>
  </si>
  <si>
    <t>Viafix Pot Hole Repair Materials (Viatec Product)</t>
  </si>
  <si>
    <t>Snow Clearing</t>
  </si>
  <si>
    <t>LW/CAS/LCC/21/1238</t>
  </si>
  <si>
    <t>Weather Forecasting Services</t>
  </si>
  <si>
    <t>CP/CAS/LCC/22/1313</t>
  </si>
  <si>
    <t>Cold Recycled Bound Materials</t>
  </si>
  <si>
    <t>LW/CAS/LCC/21/1240</t>
  </si>
  <si>
    <t>Weed Treatment Lancaster Area</t>
  </si>
  <si>
    <t>CP/CAS/LCC/22/1305</t>
  </si>
  <si>
    <t>new project</t>
  </si>
  <si>
    <t>£75 - £100k</t>
  </si>
  <si>
    <t>Testing of Highway Materials</t>
  </si>
  <si>
    <t>CP/CAS/LCC/21/1222</t>
  </si>
  <si>
    <t>Disposal of Arisings(Clay)from Drainage Works  Samlesbury EZ  Zone C to tip</t>
  </si>
  <si>
    <t>CP/CAS/LCC/22/1304</t>
  </si>
  <si>
    <t>Complete</t>
  </si>
  <si>
    <t>Clifton Drive North, St Annes</t>
  </si>
  <si>
    <t>CP/CAS/LCC/21/1244</t>
  </si>
  <si>
    <t>Weather Bureau and Maintenance Services</t>
  </si>
  <si>
    <t>CP/CAS/LCC/21/1203</t>
  </si>
  <si>
    <t>NIL</t>
  </si>
  <si>
    <t>Countywide Lighting</t>
  </si>
  <si>
    <t>Plumbe Street Bridge Repainting Works</t>
  </si>
  <si>
    <t>CP/CAS/LCC/21/1195</t>
  </si>
  <si>
    <t>Traditional Surfacing &amp; Patching and hot rolled Asphalt Chipper</t>
  </si>
  <si>
    <t>LJ/CAS/LCC/19/925</t>
  </si>
  <si>
    <t>£1.4 - 2m</t>
  </si>
  <si>
    <t>Heyhouses Concrete Slab</t>
  </si>
  <si>
    <t>PJ/CAS/LCC/20/1013</t>
  </si>
  <si>
    <t>Street Lighting Electrical Connection Services</t>
  </si>
  <si>
    <t>ML/CAS/LCC/20/1080</t>
  </si>
  <si>
    <t xml:space="preserve">Highway Repair &amp; Maintenance Works based on Dayworks (Street Lighting) </t>
  </si>
  <si>
    <t>CP/CAS/LCC/20/1016</t>
  </si>
  <si>
    <t xml:space="preserve">Highway Repair &amp; Maintenance Works based on Dayworks (Labour, Plant &amp; Materials rates) </t>
  </si>
  <si>
    <t>CP/CAS/LCC/19/1013</t>
  </si>
  <si>
    <t>31/04/21</t>
  </si>
  <si>
    <t>£900,000</t>
  </si>
  <si>
    <t>Hot Screed, Anti Skid, Roadmarkings</t>
  </si>
  <si>
    <t>MD/CAS/LCC/18/771</t>
  </si>
  <si>
    <t>Spray Injection Patching</t>
  </si>
  <si>
    <t>Traffic Management</t>
  </si>
  <si>
    <t>LW/CAS/LCC/18/820</t>
  </si>
  <si>
    <r>
      <t>Pre-Tender Release</t>
    </r>
    <r>
      <rPr>
        <sz val="11"/>
        <rFont val="Arial"/>
        <family val="2"/>
      </rPr>
      <t xml:space="preserve"> - drafting tender documentation, PIP and Cabinet report (if necessary) approved and finalising ITT documentation prior to release</t>
    </r>
  </si>
  <si>
    <t xml:space="preserve">Industrial Cleaning </t>
  </si>
  <si>
    <t>JM/CAS/LCC/22/1310</t>
  </si>
  <si>
    <t>NP</t>
  </si>
  <si>
    <t>Waste Haulage Fleet including Drivers</t>
  </si>
  <si>
    <t>JM/CAS/LCC/22/1309</t>
  </si>
  <si>
    <t>Shredder Maintenance Programme</t>
  </si>
  <si>
    <t>TBC (following the tender for shredder &amp; trommel lease)</t>
  </si>
  <si>
    <t>Purchase of a Shredder (Leyland) and Screening Equipment Trommel (Leyland and Thornton)</t>
  </si>
  <si>
    <t>JM/CAS/LCC/21/1224</t>
  </si>
  <si>
    <r>
      <t>ITT Released</t>
    </r>
    <r>
      <rPr>
        <sz val="11"/>
        <rFont val="Arial"/>
        <family val="2"/>
      </rPr>
      <t xml:space="preserve"> - ITT out to tender</t>
    </r>
  </si>
  <si>
    <r>
      <t>Tender Evaluation</t>
    </r>
    <r>
      <rPr>
        <sz val="11"/>
        <rFont val="Arial"/>
        <family val="2"/>
      </rPr>
      <t xml:space="preserve"> - ITT has closed and submissions under evaluation prior to award recommendation</t>
    </r>
  </si>
  <si>
    <t>Stack Emissions Testing</t>
  </si>
  <si>
    <t>JM/CAS/LCC/19/888</t>
  </si>
  <si>
    <t>School Cleaning - St Annes Primary School, Leyland</t>
  </si>
  <si>
    <t>Framework</t>
  </si>
  <si>
    <t>School</t>
  </si>
  <si>
    <t>Rolling contract</t>
  </si>
  <si>
    <t>School Cleaning - Clitheroe St James CE Primary</t>
  </si>
  <si>
    <t>School Cleaning - Larches High School</t>
  </si>
  <si>
    <t>School Cleaning - Wellfeld Methodist &amp; Anglican Church School, Burnley</t>
  </si>
  <si>
    <t>March/April 2022</t>
  </si>
  <si>
    <t>School Cleaning - St Stephens, Burnley</t>
  </si>
  <si>
    <t>School Cleaning - Fishwick Primary School, Preston</t>
  </si>
  <si>
    <t>School Cleaning - Coppull St Oswalds Primary School</t>
  </si>
  <si>
    <t>School Cleaning - Whitefield Infants</t>
  </si>
  <si>
    <t>School Cleaning - Rawtenstall St Mary's CE Primary</t>
  </si>
  <si>
    <t>School Cleaning - Greenlands</t>
  </si>
  <si>
    <t>School Cleaning - Peel Park Primary School</t>
  </si>
  <si>
    <t>Asbestos Surveys - Scientific Services</t>
  </si>
  <si>
    <t>Landfill Infrastructure Upgrade Programme</t>
  </si>
  <si>
    <t>Summer 2022?</t>
  </si>
  <si>
    <t>Planning &amp; Environment</t>
  </si>
  <si>
    <t>Salmesbury Earthworks Zone C</t>
  </si>
  <si>
    <t>JM/CAS/LCC/22/1311</t>
  </si>
  <si>
    <t>Schools &amp; Residential Catering</t>
  </si>
  <si>
    <t>Kitchen Refurbishment &amp; Catering Repairs</t>
  </si>
  <si>
    <t>Estates</t>
  </si>
  <si>
    <t>Hyndburn GRT Site Lease</t>
  </si>
  <si>
    <t>A582 Land Referencing</t>
  </si>
  <si>
    <t>Enviro Waste</t>
  </si>
  <si>
    <t>Vehice Livery</t>
  </si>
  <si>
    <t>Cottam Parkway</t>
  </si>
  <si>
    <t>L Wareing/M Lockwood</t>
  </si>
  <si>
    <t>South Lancashire HIF(Highway)</t>
  </si>
  <si>
    <t>Michelle Lockwood</t>
  </si>
  <si>
    <r>
      <t>Contract Variations</t>
    </r>
    <r>
      <rPr>
        <sz val="12"/>
        <rFont val="Arial"/>
        <family val="2"/>
      </rPr>
      <t xml:space="preserve"> - coordinating a variation, including extensions, to existing contracts</t>
    </r>
  </si>
  <si>
    <t>Project</t>
  </si>
  <si>
    <t>Supplier Manager / Procurement Lead</t>
  </si>
  <si>
    <t>Customer Directorate</t>
  </si>
  <si>
    <t>Sourcing Route</t>
  </si>
  <si>
    <t>Contract end date</t>
  </si>
  <si>
    <t>Renewal or new requirement</t>
  </si>
  <si>
    <t>Estimated Contract value p.a</t>
  </si>
  <si>
    <t>Print management</t>
  </si>
  <si>
    <t>Paul Schofield / David Chedd</t>
  </si>
  <si>
    <t>DS</t>
  </si>
  <si>
    <t>BTLS Contract Extension</t>
  </si>
  <si>
    <t>£415k</t>
  </si>
  <si>
    <t>Identity Management</t>
  </si>
  <si>
    <t>James Aldred</t>
  </si>
  <si>
    <t>Terminate</t>
  </si>
  <si>
    <t>£15k</t>
  </si>
  <si>
    <t>Teaching content for schools</t>
  </si>
  <si>
    <t>Direct - note option to ext 2 years</t>
  </si>
  <si>
    <t>£240k</t>
  </si>
  <si>
    <t>Wholesale contracts</t>
  </si>
  <si>
    <t>Paul Schofield</t>
  </si>
  <si>
    <t>Evergreen</t>
  </si>
  <si>
    <t>£797k</t>
  </si>
  <si>
    <t>Adobe true up</t>
  </si>
  <si>
    <t>CCS RM6068</t>
  </si>
  <si>
    <t>£167k</t>
  </si>
  <si>
    <t>Room bookings</t>
  </si>
  <si>
    <t>RES</t>
  </si>
  <si>
    <t>Softcat</t>
  </si>
  <si>
    <t>CRM</t>
  </si>
  <si>
    <t>GET</t>
  </si>
  <si>
    <t>Direct (option  triggered to extend to 30/9/23, further option to extend to 30/9/24 availabile</t>
  </si>
  <si>
    <t>£326k</t>
  </si>
  <si>
    <t>G Cloud?</t>
  </si>
  <si>
    <t>Learning management system (consolidation) project requires one year extension as OWOW outcomes will not be complete until March 2022.</t>
  </si>
  <si>
    <t>Mark Wilson</t>
  </si>
  <si>
    <t>1 year ext Softcat</t>
  </si>
  <si>
    <t>£38k (ME) £21k (Deltanet)</t>
  </si>
  <si>
    <t xml:space="preserve">Learning management system (consolidation) </t>
  </si>
  <si>
    <t>Softcat or G Cloud</t>
  </si>
  <si>
    <t>Documentum document management system</t>
  </si>
  <si>
    <t>£698k</t>
  </si>
  <si>
    <t>Mobile telephony</t>
  </si>
  <si>
    <t>David Chedd / James Aldred</t>
  </si>
  <si>
    <t>Framework TBC</t>
  </si>
  <si>
    <t>£358k</t>
  </si>
  <si>
    <t>Property asset management</t>
  </si>
  <si>
    <t>Direct under existing contract</t>
  </si>
  <si>
    <t>£52k</t>
  </si>
  <si>
    <t>KCS or G Cloud TBC</t>
  </si>
  <si>
    <t>School finance system</t>
  </si>
  <si>
    <t>ECS</t>
  </si>
  <si>
    <t>TBC / Softcat</t>
  </si>
  <si>
    <t>£112k</t>
  </si>
  <si>
    <t>Projectvision (PPMS)</t>
  </si>
  <si>
    <t>David Chedd</t>
  </si>
  <si>
    <t>£55K</t>
  </si>
  <si>
    <t>£55k</t>
  </si>
  <si>
    <t>Adult / child services</t>
  </si>
  <si>
    <t>ECS AHW</t>
  </si>
  <si>
    <t>RM3821</t>
  </si>
  <si>
    <t>£291k</t>
  </si>
  <si>
    <t>Highways asset management</t>
  </si>
  <si>
    <t>Impulse</t>
  </si>
  <si>
    <t xml:space="preserve">Direct </t>
  </si>
  <si>
    <t>Impulse (eol going cloud or potentially Liquidlogic module)</t>
  </si>
  <si>
    <t>G Cloud or RM3821</t>
  </si>
  <si>
    <t>31-Sep-2023</t>
  </si>
  <si>
    <t>Post</t>
  </si>
  <si>
    <t>RM6017 (2 x 1 year extensions available)</t>
  </si>
  <si>
    <t>£500k</t>
  </si>
  <si>
    <t>RM6017 replacement</t>
  </si>
  <si>
    <t>BACs file processing</t>
  </si>
  <si>
    <t>Softcat or Waiver</t>
  </si>
  <si>
    <t>£38k</t>
  </si>
  <si>
    <t>Parking enforcement</t>
  </si>
  <si>
    <t>Software AG Enterprise gateway</t>
  </si>
  <si>
    <t>£1m</t>
  </si>
  <si>
    <t>Softcat / G Cloud</t>
  </si>
  <si>
    <t>Back up for schools</t>
  </si>
  <si>
    <t>£162k</t>
  </si>
  <si>
    <t>Libraries back office</t>
  </si>
  <si>
    <t>KCS</t>
  </si>
  <si>
    <t>£136k</t>
  </si>
  <si>
    <t>SIMs</t>
  </si>
  <si>
    <t>Direct</t>
  </si>
  <si>
    <t>VAR</t>
  </si>
  <si>
    <t>HealthTrust Europe</t>
  </si>
  <si>
    <t>07 July 2025 (inc option 1 + 1)</t>
  </si>
  <si>
    <t>£2.5m increasing</t>
  </si>
  <si>
    <t>ServiceNow</t>
  </si>
  <si>
    <t>G Cloud (extension trigger)</t>
  </si>
  <si>
    <t>08/07/2023 (inc option of 1 + 1)</t>
  </si>
  <si>
    <t>£721k</t>
  </si>
  <si>
    <t xml:space="preserve">G Cloud </t>
  </si>
  <si>
    <t>Ex Telewest supply contract upgrade to CLEO Networks</t>
  </si>
  <si>
    <t>CCS RM3808</t>
  </si>
  <si>
    <t>£716k</t>
  </si>
  <si>
    <t>Fuel management</t>
  </si>
  <si>
    <t>£37k</t>
  </si>
  <si>
    <t>Remote worker app / fob</t>
  </si>
  <si>
    <t>AHW</t>
  </si>
  <si>
    <t>G Cloud</t>
  </si>
  <si>
    <t>£213k</t>
  </si>
  <si>
    <t xml:space="preserve">Microsoft Enterprise renewal  </t>
  </si>
  <si>
    <t>Direct / CCS MoU</t>
  </si>
  <si>
    <t>£2.5m</t>
  </si>
  <si>
    <t>Reseller via KCS for non Microsoft products</t>
  </si>
  <si>
    <t>Softcat / CCS MoU</t>
  </si>
  <si>
    <t>Network installations and services</t>
  </si>
  <si>
    <t>£354k</t>
  </si>
  <si>
    <t>McAfee</t>
  </si>
  <si>
    <t>£886k</t>
  </si>
  <si>
    <t>Fleet management</t>
  </si>
  <si>
    <t>£275k</t>
  </si>
  <si>
    <t>Icon e hosting</t>
  </si>
  <si>
    <t>£171k</t>
  </si>
  <si>
    <t>Softcat / CCS?</t>
  </si>
  <si>
    <t>e payments for schools</t>
  </si>
  <si>
    <t>£126k</t>
  </si>
  <si>
    <t>G Cloud / Softcat</t>
  </si>
  <si>
    <t>GIS mapping</t>
  </si>
  <si>
    <t>£473k</t>
  </si>
  <si>
    <t>Netloan print release and pc booking</t>
  </si>
  <si>
    <t>£65k</t>
  </si>
  <si>
    <t>Webcasting</t>
  </si>
  <si>
    <t>£432k</t>
  </si>
  <si>
    <t>Softcat or PCR  Open</t>
  </si>
  <si>
    <t>Enterprise Resource System</t>
  </si>
  <si>
    <t>£1.4m</t>
  </si>
  <si>
    <t>RM6194</t>
  </si>
  <si>
    <t>Network connection</t>
  </si>
  <si>
    <t>£178k</t>
  </si>
  <si>
    <t>Enterprise Architecture Tool</t>
  </si>
  <si>
    <t>£70k</t>
  </si>
  <si>
    <t>Mobile Telephony (Voice and Data)</t>
  </si>
  <si>
    <t>CCS</t>
  </si>
  <si>
    <t>Digital Signature</t>
  </si>
  <si>
    <t>CCS MoU with Bytes</t>
  </si>
  <si>
    <t>Adult Social Care - Appointment of a Change Partner to Review Systems</t>
  </si>
  <si>
    <t>ESPO Framework</t>
  </si>
  <si>
    <t>£2m</t>
  </si>
  <si>
    <t>Child / youth Justice</t>
  </si>
  <si>
    <t>£20k</t>
  </si>
  <si>
    <t>Older People Residential Care System</t>
  </si>
  <si>
    <t xml:space="preserve">NHS DPS </t>
  </si>
  <si>
    <t>3 years</t>
  </si>
  <si>
    <t>At least £679k grant funding secured</t>
  </si>
  <si>
    <t>Adult Social Care - Potential new solution?</t>
  </si>
  <si>
    <t>£300k</t>
  </si>
  <si>
    <t>Long term segregation care</t>
  </si>
  <si>
    <t>LCC, Blackpool, BwD and NHS circa £70k each per annum</t>
  </si>
  <si>
    <t>Refugee and asylum seeker database</t>
  </si>
  <si>
    <t>NoWcard - Concessionary Travel (HOPS/CMS with Web Portal and Pass Printing)</t>
  </si>
  <si>
    <t>SAM Framework</t>
  </si>
  <si>
    <t>NoWcard - Multi-Operator Ticketing</t>
  </si>
  <si>
    <t>SAM Framework - on hold until solution available via Framework</t>
  </si>
  <si>
    <t>Average Speed Enforcement Cameras (Safer Roads) Turnkey Solution</t>
  </si>
  <si>
    <t>Open Tender below Threshold (Works Contract)</t>
  </si>
  <si>
    <t>Digital Services training</t>
  </si>
  <si>
    <t>Digital Services</t>
  </si>
  <si>
    <t>£100k</t>
  </si>
  <si>
    <t xml:space="preserve">Azure files migration </t>
  </si>
  <si>
    <t>RM6100 Technology Services 3 catalogue</t>
  </si>
  <si>
    <t>£170k</t>
  </si>
  <si>
    <t xml:space="preserve">Fraud case management </t>
  </si>
  <si>
    <t>£10k</t>
  </si>
  <si>
    <t>Property Asset management solution</t>
  </si>
  <si>
    <t>£250k</t>
  </si>
  <si>
    <t>Interactive touch screen displays</t>
  </si>
  <si>
    <t>£tbc</t>
  </si>
  <si>
    <t>Crowdfunding project</t>
  </si>
  <si>
    <t>£60-100k</t>
  </si>
  <si>
    <t>Replacement of current solution  (Liquidlogic Early Years and Education Management System EYES)</t>
  </si>
  <si>
    <t>RM3821 or other</t>
  </si>
  <si>
    <t>£?</t>
  </si>
  <si>
    <t>Document handling equipment</t>
  </si>
  <si>
    <t>Softcat / Xerox direct</t>
  </si>
  <si>
    <t>CRM System to improve customer experience</t>
  </si>
  <si>
    <t>Network refresh</t>
  </si>
  <si>
    <t>RM3808 or RM6095?</t>
  </si>
  <si>
    <t>£450k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</si>
</sst>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£&quot;#,##0;[Red]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&quot;£&quot;#,##0"/>
    <numFmt numFmtId="166" formatCode="dd/mm/yyyy;@"/>
    <numFmt numFmtId="167" formatCode="[$-409]d\-mmm\-yyyy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0"/>
      <color theme="0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10"/>
      <color rgb="FF000000"/>
      <name val="Arial Narrow"/>
      <family val="2"/>
    </font>
    <font>
      <b/>
      <sz val="11"/>
      <color theme="0"/>
      <name val="Arial Narrow"/>
      <family val="2"/>
    </font>
    <font>
      <b/>
      <sz val="11"/>
      <name val="Arial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0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14" fontId="6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165" fontId="5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44" fontId="6" fillId="0" borderId="3" xfId="0" applyNumberFormat="1" applyFont="1" applyBorder="1" applyAlignment="1" applyProtection="1">
      <alignment horizontal="left" vertical="center" wrapText="1"/>
      <protection hidden="1"/>
    </xf>
    <xf numFmtId="44" fontId="6" fillId="6" borderId="3" xfId="0" applyNumberFormat="1" applyFont="1" applyFill="1" applyBorder="1" applyAlignment="1" applyProtection="1">
      <alignment horizontal="left" vertical="center" wrapText="1"/>
      <protection hidden="1"/>
    </xf>
    <xf numFmtId="44" fontId="6" fillId="6" borderId="3" xfId="0" applyNumberFormat="1" applyFont="1" applyFill="1" applyBorder="1" applyAlignment="1" applyProtection="1">
      <alignment horizontal="center" vertical="center" wrapText="1"/>
      <protection hidden="1"/>
    </xf>
    <xf numFmtId="0" fontId="6" fillId="6" borderId="3" xfId="0" applyFont="1" applyFill="1" applyBorder="1" applyAlignment="1" applyProtection="1">
      <alignment horizontal="center" vertical="center" wrapText="1"/>
      <protection hidden="1"/>
    </xf>
    <xf numFmtId="14" fontId="5" fillId="0" borderId="3" xfId="0" applyNumberFormat="1" applyFont="1" applyBorder="1" applyAlignment="1" applyProtection="1">
      <alignment horizontal="center" vertical="center" wrapText="1"/>
      <protection hidden="1"/>
    </xf>
    <xf numFmtId="14" fontId="5" fillId="6" borderId="3" xfId="0" applyNumberFormat="1" applyFont="1" applyFill="1" applyBorder="1" applyAlignment="1" applyProtection="1">
      <alignment horizontal="center" vertical="center" wrapText="1"/>
      <protection hidden="1"/>
    </xf>
    <xf numFmtId="0" fontId="5" fillId="6" borderId="0" xfId="0" applyFont="1" applyFill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vertical="center" wrapText="1"/>
    </xf>
    <xf numFmtId="165" fontId="5" fillId="0" borderId="3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44" fontId="6" fillId="0" borderId="3" xfId="0" applyNumberFormat="1" applyFont="1" applyFill="1" applyBorder="1" applyAlignment="1" applyProtection="1">
      <alignment horizontal="left" vertical="center" wrapText="1"/>
      <protection hidden="1"/>
    </xf>
    <xf numFmtId="14" fontId="5" fillId="0" borderId="3" xfId="0" applyNumberFormat="1" applyFont="1" applyFill="1" applyBorder="1" applyAlignment="1" applyProtection="1">
      <alignment horizontal="center" vertical="center" wrapText="1"/>
      <protection hidden="1"/>
    </xf>
    <xf numFmtId="165" fontId="5" fillId="0" borderId="3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Fill="1" applyBorder="1"/>
    <xf numFmtId="14" fontId="6" fillId="0" borderId="3" xfId="0" applyNumberFormat="1" applyFont="1" applyFill="1" applyBorder="1" applyAlignment="1" applyProtection="1">
      <alignment horizontal="center" vertical="center" wrapText="1"/>
      <protection hidden="1"/>
    </xf>
    <xf numFmtId="14" fontId="6" fillId="0" borderId="3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44" fontId="6" fillId="0" borderId="3" xfId="0" applyNumberFormat="1" applyFont="1" applyBorder="1" applyAlignment="1" applyProtection="1">
      <alignment horizontal="left" vertical="center" wrapText="1"/>
      <protection locked="0"/>
    </xf>
    <xf numFmtId="0" fontId="5" fillId="7" borderId="3" xfId="0" applyFont="1" applyFill="1" applyBorder="1" applyAlignment="1">
      <alignment horizontal="center" vertical="center" wrapText="1"/>
    </xf>
    <xf numFmtId="6" fontId="0" fillId="0" borderId="0" xfId="0" applyNumberFormat="1"/>
    <xf numFmtId="0" fontId="5" fillId="0" borderId="3" xfId="0" applyFont="1" applyBorder="1" applyAlignment="1">
      <alignment horizontal="left" vertical="top" wrapText="1"/>
    </xf>
    <xf numFmtId="0" fontId="5" fillId="6" borderId="3" xfId="0" applyFont="1" applyFill="1" applyBorder="1" applyAlignment="1">
      <alignment horizontal="left" vertical="top" wrapText="1"/>
    </xf>
    <xf numFmtId="6" fontId="5" fillId="0" borderId="3" xfId="0" applyNumberFormat="1" applyFont="1" applyBorder="1" applyAlignment="1">
      <alignment horizontal="right" vertical="top" wrapText="1"/>
    </xf>
    <xf numFmtId="0" fontId="5" fillId="8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0" fontId="6" fillId="9" borderId="3" xfId="0" applyFont="1" applyFill="1" applyBorder="1" applyAlignment="1">
      <alignment horizontal="center" vertical="center"/>
    </xf>
    <xf numFmtId="44" fontId="6" fillId="0" borderId="1" xfId="0" applyNumberFormat="1" applyFont="1" applyBorder="1" applyAlignment="1" applyProtection="1">
      <alignment horizontal="left" vertical="center" wrapText="1"/>
      <protection locked="0"/>
    </xf>
    <xf numFmtId="1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0" fontId="5" fillId="10" borderId="3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5" fillId="14" borderId="3" xfId="0" applyFont="1" applyFill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>
      <alignment horizontal="center" vertical="center"/>
    </xf>
    <xf numFmtId="44" fontId="6" fillId="6" borderId="4" xfId="0" applyNumberFormat="1" applyFont="1" applyFill="1" applyBorder="1" applyAlignment="1" applyProtection="1">
      <alignment horizontal="center" vertical="center" wrapText="1"/>
      <protection hidden="1"/>
    </xf>
    <xf numFmtId="6" fontId="5" fillId="6" borderId="3" xfId="0" applyNumberFormat="1" applyFont="1" applyFill="1" applyBorder="1" applyAlignment="1" applyProtection="1">
      <alignment horizontal="right" vertical="center" wrapText="1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44" fontId="6" fillId="6" borderId="4" xfId="0" applyNumberFormat="1" applyFont="1" applyFill="1" applyBorder="1" applyAlignment="1" applyProtection="1">
      <alignment horizontal="left" vertical="center" wrapText="1"/>
      <protection hidden="1"/>
    </xf>
    <xf numFmtId="0" fontId="6" fillId="6" borderId="4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hidden="1"/>
    </xf>
    <xf numFmtId="44" fontId="6" fillId="0" borderId="3" xfId="0" applyNumberFormat="1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6" fontId="5" fillId="0" borderId="3" xfId="0" applyNumberFormat="1" applyFont="1" applyBorder="1" applyAlignment="1" applyProtection="1">
      <alignment horizontal="right" vertical="center" wrapText="1"/>
      <protection hidden="1"/>
    </xf>
    <xf numFmtId="0" fontId="6" fillId="6" borderId="3" xfId="0" applyFont="1" applyFill="1" applyBorder="1" applyAlignment="1" applyProtection="1">
      <alignment horizontal="center" vertical="center"/>
      <protection hidden="1"/>
    </xf>
    <xf numFmtId="44" fontId="6" fillId="0" borderId="4" xfId="0" applyNumberFormat="1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14" fontId="5" fillId="0" borderId="4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10" fillId="0" borderId="0" xfId="0" applyFont="1" applyAlignment="1">
      <alignment horizontal="left" vertical="center" wrapText="1"/>
    </xf>
    <xf numFmtId="44" fontId="6" fillId="0" borderId="3" xfId="2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4" fontId="6" fillId="0" borderId="0" xfId="0" applyNumberFormat="1" applyFont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14" fontId="9" fillId="2" borderId="2" xfId="0" applyNumberFormat="1" applyFont="1" applyFill="1" applyBorder="1" applyAlignment="1">
      <alignment horizontal="left" vertical="center" wrapText="1"/>
    </xf>
    <xf numFmtId="44" fontId="9" fillId="2" borderId="1" xfId="2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6" fontId="6" fillId="0" borderId="3" xfId="2" applyNumberFormat="1" applyFont="1" applyFill="1" applyBorder="1" applyAlignment="1">
      <alignment horizontal="left" vertical="center" wrapText="1"/>
    </xf>
    <xf numFmtId="0" fontId="6" fillId="6" borderId="0" xfId="0" applyFont="1" applyFill="1" applyAlignment="1">
      <alignment horizontal="left" vertical="center" wrapText="1"/>
    </xf>
    <xf numFmtId="44" fontId="6" fillId="0" borderId="0" xfId="2" applyFont="1" applyAlignment="1">
      <alignment horizontal="left" vertical="center" wrapText="1"/>
    </xf>
    <xf numFmtId="14" fontId="6" fillId="0" borderId="3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14" fontId="6" fillId="0" borderId="6" xfId="0" applyNumberFormat="1" applyFont="1" applyFill="1" applyBorder="1" applyAlignment="1">
      <alignment horizontal="left" vertical="center" wrapText="1"/>
    </xf>
    <xf numFmtId="44" fontId="6" fillId="0" borderId="3" xfId="0" applyNumberFormat="1" applyFont="1" applyFill="1" applyBorder="1" applyAlignment="1" applyProtection="1">
      <alignment horizontal="left" vertical="center" wrapText="1"/>
      <protection locked="0"/>
    </xf>
    <xf numFmtId="42" fontId="6" fillId="0" borderId="3" xfId="2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10" fillId="0" borderId="3" xfId="0" applyFont="1" applyFill="1" applyBorder="1" applyAlignment="1">
      <alignment wrapText="1"/>
    </xf>
    <xf numFmtId="0" fontId="6" fillId="0" borderId="6" xfId="0" applyFont="1" applyFill="1" applyBorder="1" applyAlignment="1">
      <alignment horizontal="left" vertical="center" wrapText="1"/>
    </xf>
    <xf numFmtId="44" fontId="6" fillId="0" borderId="6" xfId="2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14" fontId="6" fillId="0" borderId="0" xfId="0" applyNumberFormat="1" applyFont="1" applyFill="1" applyAlignment="1">
      <alignment horizontal="left" vertical="center" wrapText="1"/>
    </xf>
    <xf numFmtId="44" fontId="6" fillId="0" borderId="0" xfId="2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left" vertical="center" wrapText="1"/>
    </xf>
    <xf numFmtId="49" fontId="18" fillId="6" borderId="3" xfId="0" applyNumberFormat="1" applyFont="1" applyFill="1" applyBorder="1" applyAlignment="1">
      <alignment horizontal="left" vertical="center"/>
    </xf>
    <xf numFmtId="0" fontId="18" fillId="6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/>
    </xf>
    <xf numFmtId="14" fontId="8" fillId="6" borderId="3" xfId="0" applyNumberFormat="1" applyFont="1" applyFill="1" applyBorder="1" applyAlignment="1">
      <alignment horizontal="center" vertical="center" wrapText="1"/>
    </xf>
    <xf numFmtId="165" fontId="18" fillId="6" borderId="3" xfId="0" applyNumberFormat="1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left" vertical="top" wrapText="1"/>
    </xf>
    <xf numFmtId="0" fontId="18" fillId="6" borderId="0" xfId="0" applyFont="1" applyFill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14" fontId="18" fillId="6" borderId="3" xfId="0" applyNumberFormat="1" applyFont="1" applyFill="1" applyBorder="1" applyAlignment="1">
      <alignment horizontal="center" vertical="center" wrapText="1"/>
    </xf>
    <xf numFmtId="165" fontId="18" fillId="6" borderId="3" xfId="0" applyNumberFormat="1" applyFont="1" applyFill="1" applyBorder="1" applyAlignment="1">
      <alignment horizontal="center" vertical="center" wrapText="1"/>
    </xf>
    <xf numFmtId="14" fontId="18" fillId="6" borderId="3" xfId="0" applyNumberFormat="1" applyFont="1" applyFill="1" applyBorder="1" applyAlignment="1">
      <alignment horizontal="center" vertical="center"/>
    </xf>
    <xf numFmtId="14" fontId="18" fillId="6" borderId="6" xfId="0" applyNumberFormat="1" applyFont="1" applyFill="1" applyBorder="1" applyAlignment="1">
      <alignment horizontal="center" vertical="center" wrapText="1"/>
    </xf>
    <xf numFmtId="14" fontId="8" fillId="6" borderId="6" xfId="0" applyNumberFormat="1" applyFont="1" applyFill="1" applyBorder="1" applyAlignment="1">
      <alignment horizontal="center" vertical="center" wrapText="1"/>
    </xf>
    <xf numFmtId="14" fontId="8" fillId="6" borderId="1" xfId="0" applyNumberFormat="1" applyFont="1" applyFill="1" applyBorder="1" applyAlignment="1">
      <alignment horizontal="center" vertical="center"/>
    </xf>
    <xf numFmtId="14" fontId="8" fillId="6" borderId="1" xfId="0" applyNumberFormat="1" applyFont="1" applyFill="1" applyBorder="1" applyAlignment="1">
      <alignment horizontal="center" vertical="center" wrapText="1"/>
    </xf>
    <xf numFmtId="165" fontId="8" fillId="6" borderId="1" xfId="0" applyNumberFormat="1" applyFont="1" applyFill="1" applyBorder="1" applyAlignment="1">
      <alignment horizontal="center" vertical="center" wrapText="1"/>
    </xf>
    <xf numFmtId="14" fontId="8" fillId="6" borderId="3" xfId="0" applyNumberFormat="1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top" wrapText="1"/>
    </xf>
    <xf numFmtId="49" fontId="18" fillId="6" borderId="1" xfId="0" applyNumberFormat="1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 wrapText="1"/>
    </xf>
    <xf numFmtId="49" fontId="18" fillId="6" borderId="3" xfId="0" applyNumberFormat="1" applyFont="1" applyFill="1" applyBorder="1" applyAlignment="1">
      <alignment horizontal="center" vertical="center"/>
    </xf>
    <xf numFmtId="165" fontId="8" fillId="6" borderId="3" xfId="0" applyNumberFormat="1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top" wrapText="1"/>
    </xf>
    <xf numFmtId="0" fontId="18" fillId="6" borderId="3" xfId="0" applyFont="1" applyFill="1" applyBorder="1" applyAlignment="1">
      <alignment horizontal="left" vertical="center"/>
    </xf>
    <xf numFmtId="165" fontId="8" fillId="6" borderId="3" xfId="2" applyNumberFormat="1" applyFont="1" applyFill="1" applyBorder="1" applyAlignment="1" applyProtection="1">
      <alignment horizontal="center" vertical="center" wrapText="1"/>
    </xf>
    <xf numFmtId="0" fontId="18" fillId="6" borderId="0" xfId="0" applyFont="1" applyFill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right" vertical="center"/>
    </xf>
    <xf numFmtId="1" fontId="18" fillId="6" borderId="3" xfId="1" applyNumberFormat="1" applyFont="1" applyFill="1" applyBorder="1" applyAlignment="1" applyProtection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14" fontId="18" fillId="6" borderId="0" xfId="0" applyNumberFormat="1" applyFont="1" applyFill="1" applyAlignment="1">
      <alignment horizontal="center" vertical="center" wrapText="1"/>
    </xf>
    <xf numFmtId="14" fontId="8" fillId="6" borderId="0" xfId="0" applyNumberFormat="1" applyFont="1" applyFill="1" applyAlignment="1">
      <alignment horizontal="center" vertical="center" wrapText="1"/>
    </xf>
    <xf numFmtId="165" fontId="18" fillId="6" borderId="0" xfId="0" applyNumberFormat="1" applyFont="1" applyFill="1" applyAlignment="1">
      <alignment horizontal="center" vertical="center"/>
    </xf>
    <xf numFmtId="166" fontId="18" fillId="6" borderId="0" xfId="0" applyNumberFormat="1" applyFont="1" applyFill="1" applyAlignment="1">
      <alignment horizontal="center" vertical="center" wrapText="1"/>
    </xf>
    <xf numFmtId="44" fontId="18" fillId="6" borderId="0" xfId="2" applyFont="1" applyFill="1" applyAlignment="1">
      <alignment horizontal="center" vertical="center"/>
    </xf>
    <xf numFmtId="44" fontId="18" fillId="6" borderId="0" xfId="0" applyNumberFormat="1" applyFont="1" applyFill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14" fontId="19" fillId="2" borderId="2" xfId="0" applyNumberFormat="1" applyFont="1" applyFill="1" applyBorder="1" applyAlignment="1">
      <alignment horizontal="center" vertical="center" wrapText="1"/>
    </xf>
    <xf numFmtId="165" fontId="19" fillId="2" borderId="1" xfId="0" applyNumberFormat="1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44" fontId="20" fillId="0" borderId="3" xfId="0" applyNumberFormat="1" applyFont="1" applyBorder="1" applyAlignment="1" applyProtection="1">
      <alignment horizontal="center" vertical="center" wrapText="1"/>
      <protection locked="0"/>
    </xf>
    <xf numFmtId="0" fontId="21" fillId="0" borderId="3" xfId="0" applyFont="1" applyBorder="1" applyAlignment="1">
      <alignment vertical="center"/>
    </xf>
    <xf numFmtId="0" fontId="21" fillId="0" borderId="3" xfId="0" applyFont="1" applyBorder="1" applyAlignment="1">
      <alignment horizontal="center" vertical="center"/>
    </xf>
    <xf numFmtId="14" fontId="21" fillId="0" borderId="3" xfId="0" applyNumberFormat="1" applyFont="1" applyBorder="1" applyAlignment="1">
      <alignment horizontal="center" vertical="center"/>
    </xf>
    <xf numFmtId="6" fontId="21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 applyProtection="1">
      <alignment horizontal="left" vertical="center" wrapText="1"/>
      <protection locked="0"/>
    </xf>
    <xf numFmtId="0" fontId="20" fillId="6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44" fontId="20" fillId="0" borderId="1" xfId="0" applyNumberFormat="1" applyFont="1" applyBorder="1" applyAlignment="1" applyProtection="1">
      <alignment vertical="center" wrapText="1"/>
      <protection locked="0"/>
    </xf>
    <xf numFmtId="44" fontId="20" fillId="0" borderId="1" xfId="0" applyNumberFormat="1" applyFont="1" applyBorder="1" applyAlignment="1" applyProtection="1">
      <alignment horizontal="center" vertical="center" wrapText="1"/>
      <protection locked="0"/>
    </xf>
    <xf numFmtId="0" fontId="21" fillId="0" borderId="1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166" fontId="20" fillId="0" borderId="3" xfId="0" applyNumberFormat="1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/>
    </xf>
    <xf numFmtId="0" fontId="20" fillId="0" borderId="3" xfId="0" applyFont="1" applyBorder="1" applyAlignment="1">
      <alignment horizontal="center" vertical="center" wrapText="1"/>
    </xf>
    <xf numFmtId="166" fontId="21" fillId="0" borderId="3" xfId="0" applyNumberFormat="1" applyFont="1" applyBorder="1" applyAlignment="1">
      <alignment horizontal="center" vertical="center" wrapText="1"/>
    </xf>
    <xf numFmtId="1" fontId="21" fillId="0" borderId="3" xfId="0" applyNumberFormat="1" applyFont="1" applyBorder="1" applyAlignment="1">
      <alignment horizontal="center" vertical="center" wrapText="1"/>
    </xf>
    <xf numFmtId="165" fontId="21" fillId="0" borderId="3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6" fontId="21" fillId="0" borderId="1" xfId="0" applyNumberFormat="1" applyFont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center"/>
    </xf>
    <xf numFmtId="14" fontId="21" fillId="0" borderId="12" xfId="0" applyNumberFormat="1" applyFont="1" applyBorder="1" applyAlignment="1">
      <alignment horizontal="center" vertical="center"/>
    </xf>
    <xf numFmtId="165" fontId="21" fillId="0" borderId="12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vertical="center" wrapText="1"/>
    </xf>
    <xf numFmtId="0" fontId="20" fillId="0" borderId="3" xfId="0" applyFont="1" applyBorder="1" applyAlignment="1" applyProtection="1">
      <alignment horizontal="center" vertical="center" wrapText="1"/>
      <protection locked="0"/>
    </xf>
    <xf numFmtId="14" fontId="20" fillId="0" borderId="3" xfId="0" applyNumberFormat="1" applyFont="1" applyBorder="1" applyAlignment="1" applyProtection="1">
      <alignment horizontal="center" vertical="center" wrapText="1"/>
      <protection locked="0"/>
    </xf>
    <xf numFmtId="6" fontId="20" fillId="0" borderId="3" xfId="0" applyNumberFormat="1" applyFont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left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vertical="center" wrapText="1"/>
    </xf>
    <xf numFmtId="14" fontId="19" fillId="2" borderId="15" xfId="0" applyNumberFormat="1" applyFont="1" applyFill="1" applyBorder="1" applyAlignment="1">
      <alignment horizontal="center" vertical="center" wrapText="1"/>
    </xf>
    <xf numFmtId="165" fontId="19" fillId="2" borderId="9" xfId="0" applyNumberFormat="1" applyFont="1" applyFill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left" vertical="center"/>
    </xf>
    <xf numFmtId="0" fontId="24" fillId="4" borderId="3" xfId="0" applyFont="1" applyFill="1" applyBorder="1" applyAlignment="1">
      <alignment horizontal="center" vertical="center"/>
    </xf>
    <xf numFmtId="0" fontId="22" fillId="4" borderId="3" xfId="0" applyFont="1" applyFill="1" applyBorder="1" applyAlignment="1" applyProtection="1">
      <alignment vertical="center" wrapText="1"/>
      <protection locked="0"/>
    </xf>
    <xf numFmtId="0" fontId="24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 applyProtection="1">
      <alignment horizontal="left" vertical="center" wrapText="1"/>
      <protection locked="0"/>
    </xf>
    <xf numFmtId="0" fontId="22" fillId="4" borderId="3" xfId="0" applyFont="1" applyFill="1" applyBorder="1" applyAlignment="1" applyProtection="1">
      <alignment horizontal="center" vertical="center" wrapText="1"/>
      <protection locked="0"/>
    </xf>
    <xf numFmtId="14" fontId="22" fillId="4" borderId="3" xfId="0" applyNumberFormat="1" applyFont="1" applyFill="1" applyBorder="1" applyAlignment="1">
      <alignment horizontal="center" vertical="center" wrapText="1"/>
    </xf>
    <xf numFmtId="165" fontId="22" fillId="4" borderId="3" xfId="0" applyNumberFormat="1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top" wrapText="1"/>
    </xf>
    <xf numFmtId="0" fontId="22" fillId="6" borderId="11" xfId="0" applyFont="1" applyFill="1" applyBorder="1" applyAlignment="1">
      <alignment horizontal="left" vertical="top" wrapText="1"/>
    </xf>
    <xf numFmtId="0" fontId="22" fillId="0" borderId="3" xfId="0" applyFont="1" applyBorder="1" applyAlignment="1">
      <alignment vertical="top" wrapText="1"/>
    </xf>
    <xf numFmtId="0" fontId="22" fillId="0" borderId="3" xfId="0" applyFont="1" applyBorder="1" applyAlignment="1" applyProtection="1">
      <alignment vertical="top" wrapText="1"/>
      <protection locked="0"/>
    </xf>
    <xf numFmtId="0" fontId="24" fillId="0" borderId="3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center" vertical="top" wrapText="1"/>
    </xf>
    <xf numFmtId="166" fontId="22" fillId="0" borderId="3" xfId="0" applyNumberFormat="1" applyFont="1" applyBorder="1" applyAlignment="1">
      <alignment horizontal="center" vertical="top" wrapText="1"/>
    </xf>
    <xf numFmtId="14" fontId="22" fillId="0" borderId="3" xfId="0" applyNumberFormat="1" applyFont="1" applyBorder="1" applyAlignment="1">
      <alignment horizontal="center" vertical="top" wrapText="1"/>
    </xf>
    <xf numFmtId="165" fontId="22" fillId="0" borderId="3" xfId="0" applyNumberFormat="1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0" fontId="25" fillId="0" borderId="11" xfId="0" applyFont="1" applyBorder="1" applyAlignment="1">
      <alignment horizontal="center" vertical="top" wrapText="1"/>
    </xf>
    <xf numFmtId="0" fontId="25" fillId="0" borderId="16" xfId="0" applyFont="1" applyBorder="1" applyAlignment="1">
      <alignment horizontal="center" vertical="top" wrapText="1"/>
    </xf>
    <xf numFmtId="0" fontId="22" fillId="6" borderId="3" xfId="0" applyFont="1" applyFill="1" applyBorder="1" applyAlignment="1">
      <alignment horizontal="left" vertical="top" wrapText="1"/>
    </xf>
    <xf numFmtId="0" fontId="22" fillId="0" borderId="3" xfId="0" applyFont="1" applyBorder="1" applyAlignment="1" applyProtection="1">
      <alignment horizontal="left" vertical="top" wrapText="1"/>
      <protection locked="0"/>
    </xf>
    <xf numFmtId="0" fontId="24" fillId="0" borderId="16" xfId="0" applyFont="1" applyBorder="1" applyAlignment="1">
      <alignment horizontal="center" vertical="top" wrapText="1"/>
    </xf>
    <xf numFmtId="0" fontId="22" fillId="6" borderId="6" xfId="0" applyFont="1" applyFill="1" applyBorder="1" applyAlignment="1">
      <alignment horizontal="left" vertical="top" wrapText="1"/>
    </xf>
    <xf numFmtId="0" fontId="22" fillId="0" borderId="6" xfId="0" applyFont="1" applyBorder="1" applyAlignment="1">
      <alignment vertical="top" wrapText="1"/>
    </xf>
    <xf numFmtId="0" fontId="24" fillId="0" borderId="6" xfId="0" applyFont="1" applyBorder="1" applyAlignment="1">
      <alignment horizontal="left" vertical="top" wrapText="1"/>
    </xf>
    <xf numFmtId="0" fontId="22" fillId="0" borderId="6" xfId="0" applyFont="1" applyBorder="1" applyAlignment="1">
      <alignment horizontal="left" vertical="top" wrapText="1"/>
    </xf>
    <xf numFmtId="0" fontId="22" fillId="0" borderId="6" xfId="0" applyFont="1" applyBorder="1" applyAlignment="1" applyProtection="1">
      <alignment horizontal="center" vertical="top" wrapText="1"/>
      <protection locked="0"/>
    </xf>
    <xf numFmtId="14" fontId="22" fillId="0" borderId="6" xfId="0" applyNumberFormat="1" applyFont="1" applyBorder="1" applyAlignment="1">
      <alignment horizontal="center" vertical="top" wrapText="1"/>
    </xf>
    <xf numFmtId="6" fontId="22" fillId="0" borderId="6" xfId="0" applyNumberFormat="1" applyFont="1" applyBorder="1" applyAlignment="1">
      <alignment horizontal="center" vertical="top"/>
    </xf>
    <xf numFmtId="0" fontId="25" fillId="0" borderId="17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top" wrapText="1"/>
    </xf>
    <xf numFmtId="0" fontId="24" fillId="0" borderId="3" xfId="0" applyFont="1" applyBorder="1" applyAlignment="1">
      <alignment vertical="top"/>
    </xf>
    <xf numFmtId="0" fontId="22" fillId="0" borderId="3" xfId="0" applyFont="1" applyBorder="1" applyAlignment="1">
      <alignment horizontal="left" vertical="top" wrapText="1"/>
    </xf>
    <xf numFmtId="0" fontId="22" fillId="0" borderId="3" xfId="0" applyFont="1" applyBorder="1" applyAlignment="1" applyProtection="1">
      <alignment horizontal="center" vertical="top" wrapText="1"/>
      <protection locked="0"/>
    </xf>
    <xf numFmtId="1" fontId="22" fillId="0" borderId="3" xfId="0" applyNumberFormat="1" applyFont="1" applyBorder="1" applyAlignment="1">
      <alignment horizontal="center" vertical="top" wrapText="1"/>
    </xf>
    <xf numFmtId="6" fontId="22" fillId="0" borderId="3" xfId="0" applyNumberFormat="1" applyFont="1" applyBorder="1" applyAlignment="1">
      <alignment horizontal="center" vertical="top" wrapText="1"/>
    </xf>
    <xf numFmtId="0" fontId="22" fillId="0" borderId="18" xfId="0" applyFont="1" applyBorder="1" applyAlignment="1">
      <alignment horizontal="center" vertical="top" wrapText="1"/>
    </xf>
    <xf numFmtId="0" fontId="24" fillId="0" borderId="6" xfId="0" applyFont="1" applyBorder="1" applyAlignment="1">
      <alignment vertical="top"/>
    </xf>
    <xf numFmtId="0" fontId="22" fillId="0" borderId="6" xfId="0" applyFont="1" applyBorder="1" applyAlignment="1" applyProtection="1">
      <alignment horizontal="left" vertical="top" wrapText="1"/>
      <protection locked="0"/>
    </xf>
    <xf numFmtId="166" fontId="22" fillId="0" borderId="6" xfId="0" applyNumberFormat="1" applyFont="1" applyBorder="1" applyAlignment="1">
      <alignment horizontal="center" vertical="top" wrapText="1"/>
    </xf>
    <xf numFmtId="1" fontId="22" fillId="0" borderId="6" xfId="0" applyNumberFormat="1" applyFont="1" applyBorder="1" applyAlignment="1">
      <alignment horizontal="center" vertical="top" wrapText="1"/>
    </xf>
    <xf numFmtId="6" fontId="22" fillId="0" borderId="6" xfId="0" applyNumberFormat="1" applyFont="1" applyBorder="1" applyAlignment="1">
      <alignment horizontal="center" vertical="top" wrapText="1"/>
    </xf>
    <xf numFmtId="165" fontId="22" fillId="0" borderId="6" xfId="0" applyNumberFormat="1" applyFont="1" applyBorder="1" applyAlignment="1">
      <alignment horizontal="center" vertical="top" wrapText="1"/>
    </xf>
    <xf numFmtId="6" fontId="22" fillId="0" borderId="3" xfId="0" applyNumberFormat="1" applyFont="1" applyBorder="1" applyAlignment="1">
      <alignment horizontal="center" vertical="top"/>
    </xf>
    <xf numFmtId="0" fontId="22" fillId="0" borderId="6" xfId="0" applyFont="1" applyBorder="1" applyAlignment="1" applyProtection="1">
      <alignment vertical="top" wrapText="1"/>
      <protection locked="0"/>
    </xf>
    <xf numFmtId="0" fontId="22" fillId="0" borderId="19" xfId="0" applyFont="1" applyBorder="1" applyAlignment="1">
      <alignment horizontal="center" vertical="top" wrapText="1"/>
    </xf>
    <xf numFmtId="0" fontId="22" fillId="6" borderId="12" xfId="0" applyFont="1" applyFill="1" applyBorder="1" applyAlignment="1">
      <alignment horizontal="left" vertical="top" wrapText="1"/>
    </xf>
    <xf numFmtId="0" fontId="22" fillId="0" borderId="12" xfId="0" applyFont="1" applyBorder="1" applyAlignment="1" applyProtection="1">
      <alignment vertical="top" wrapText="1"/>
      <protection locked="0"/>
    </xf>
    <xf numFmtId="0" fontId="22" fillId="0" borderId="12" xfId="0" applyFont="1" applyBorder="1" applyAlignment="1">
      <alignment horizontal="left" vertical="top" wrapText="1"/>
    </xf>
    <xf numFmtId="0" fontId="22" fillId="0" borderId="12" xfId="0" applyFont="1" applyBorder="1" applyAlignment="1" applyProtection="1">
      <alignment horizontal="left" vertical="top" wrapText="1"/>
      <protection locked="0"/>
    </xf>
    <xf numFmtId="0" fontId="22" fillId="0" borderId="12" xfId="0" applyFont="1" applyBorder="1" applyAlignment="1" applyProtection="1">
      <alignment horizontal="center" vertical="top" wrapText="1"/>
      <protection locked="0"/>
    </xf>
    <xf numFmtId="166" fontId="22" fillId="0" borderId="12" xfId="0" applyNumberFormat="1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14" fontId="22" fillId="0" borderId="12" xfId="0" applyNumberFormat="1" applyFont="1" applyBorder="1" applyAlignment="1">
      <alignment horizontal="center" vertical="top" wrapText="1"/>
    </xf>
    <xf numFmtId="165" fontId="22" fillId="0" borderId="12" xfId="0" applyNumberFormat="1" applyFont="1" applyBorder="1" applyAlignment="1">
      <alignment horizontal="center" vertical="top" wrapText="1"/>
    </xf>
    <xf numFmtId="165" fontId="22" fillId="0" borderId="3" xfId="0" applyNumberFormat="1" applyFont="1" applyBorder="1" applyAlignment="1">
      <alignment horizontal="center" vertical="top"/>
    </xf>
    <xf numFmtId="0" fontId="25" fillId="0" borderId="16" xfId="0" applyFont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left" vertical="center" wrapText="1"/>
    </xf>
    <xf numFmtId="0" fontId="24" fillId="0" borderId="3" xfId="0" applyFont="1" applyBorder="1" applyAlignment="1">
      <alignment vertical="center" wrapText="1"/>
    </xf>
    <xf numFmtId="0" fontId="22" fillId="0" borderId="20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14" fontId="24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 applyProtection="1">
      <alignment horizontal="center" vertical="center" wrapText="1"/>
      <protection locked="0"/>
    </xf>
    <xf numFmtId="14" fontId="22" fillId="0" borderId="3" xfId="0" applyNumberFormat="1" applyFont="1" applyBorder="1" applyAlignment="1">
      <alignment horizontal="center" vertical="center" wrapText="1"/>
    </xf>
    <xf numFmtId="165" fontId="22" fillId="0" borderId="3" xfId="0" applyNumberFormat="1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3" xfId="0" applyFont="1" applyBorder="1" applyAlignment="1">
      <alignment vertical="top" wrapText="1"/>
    </xf>
    <xf numFmtId="165" fontId="24" fillId="0" borderId="3" xfId="0" applyNumberFormat="1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left" vertical="top" wrapText="1"/>
    </xf>
    <xf numFmtId="0" fontId="24" fillId="0" borderId="12" xfId="0" applyFont="1" applyBorder="1" applyAlignment="1">
      <alignment vertical="top" wrapText="1"/>
    </xf>
    <xf numFmtId="14" fontId="24" fillId="0" borderId="12" xfId="0" applyNumberFormat="1" applyFont="1" applyBorder="1" applyAlignment="1">
      <alignment horizontal="center" vertical="center" wrapText="1"/>
    </xf>
    <xf numFmtId="165" fontId="24" fillId="0" borderId="12" xfId="0" applyNumberFormat="1" applyFont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horizontal="center" vertical="center" wrapText="1"/>
    </xf>
    <xf numFmtId="14" fontId="19" fillId="2" borderId="9" xfId="0" applyNumberFormat="1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horizontal="center" vertical="center" wrapText="1"/>
    </xf>
    <xf numFmtId="6" fontId="22" fillId="4" borderId="3" xfId="0" applyNumberFormat="1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/>
    </xf>
    <xf numFmtId="0" fontId="22" fillId="0" borderId="3" xfId="0" applyFont="1" applyBorder="1" applyAlignment="1">
      <alignment horizontal="center" vertical="center" wrapText="1"/>
    </xf>
    <xf numFmtId="0" fontId="24" fillId="0" borderId="0" xfId="0" applyFont="1" applyAlignment="1">
      <alignment vertical="top" wrapText="1"/>
    </xf>
    <xf numFmtId="0" fontId="24" fillId="0" borderId="3" xfId="0" applyFont="1" applyBorder="1" applyAlignment="1">
      <alignment horizontal="left" vertical="top"/>
    </xf>
    <xf numFmtId="0" fontId="24" fillId="0" borderId="3" xfId="0" applyFont="1" applyBorder="1" applyAlignment="1">
      <alignment horizontal="center" vertical="top"/>
    </xf>
    <xf numFmtId="166" fontId="24" fillId="0" borderId="3" xfId="0" applyNumberFormat="1" applyFont="1" applyBorder="1" applyAlignment="1">
      <alignment horizontal="center" vertical="top"/>
    </xf>
    <xf numFmtId="14" fontId="24" fillId="0" borderId="3" xfId="0" applyNumberFormat="1" applyFont="1" applyBorder="1" applyAlignment="1">
      <alignment horizontal="center" vertical="top"/>
    </xf>
    <xf numFmtId="164" fontId="24" fillId="0" borderId="3" xfId="2" applyNumberFormat="1" applyFont="1" applyBorder="1" applyAlignment="1">
      <alignment horizontal="right" vertical="center"/>
    </xf>
    <xf numFmtId="0" fontId="24" fillId="0" borderId="0" xfId="0" applyFont="1" applyAlignment="1">
      <alignment vertical="top"/>
    </xf>
    <xf numFmtId="0" fontId="22" fillId="0" borderId="16" xfId="0" applyFont="1" applyBorder="1" applyAlignment="1">
      <alignment horizontal="center" vertical="center" wrapText="1"/>
    </xf>
    <xf numFmtId="0" fontId="22" fillId="0" borderId="3" xfId="0" applyFont="1" applyBorder="1" applyAlignment="1" applyProtection="1">
      <alignment horizontal="left" vertical="center" wrapText="1"/>
      <protection locked="0"/>
    </xf>
    <xf numFmtId="0" fontId="22" fillId="0" borderId="3" xfId="0" applyFont="1" applyBorder="1" applyAlignment="1">
      <alignment vertical="center" wrapText="1"/>
    </xf>
    <xf numFmtId="0" fontId="22" fillId="0" borderId="3" xfId="0" applyFont="1" applyBorder="1" applyAlignment="1" applyProtection="1">
      <alignment vertical="center" wrapText="1"/>
      <protection locked="0"/>
    </xf>
    <xf numFmtId="0" fontId="22" fillId="0" borderId="6" xfId="0" applyFont="1" applyBorder="1" applyAlignment="1">
      <alignment horizontal="left" vertical="center" wrapText="1"/>
    </xf>
    <xf numFmtId="166" fontId="24" fillId="0" borderId="3" xfId="0" applyNumberFormat="1" applyFont="1" applyBorder="1" applyAlignment="1">
      <alignment horizontal="center" vertical="center" wrapText="1"/>
    </xf>
    <xf numFmtId="49" fontId="24" fillId="0" borderId="3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165" fontId="22" fillId="0" borderId="3" xfId="0" applyNumberFormat="1" applyFont="1" applyBorder="1" applyAlignment="1">
      <alignment horizontal="center" vertical="center"/>
    </xf>
    <xf numFmtId="0" fontId="22" fillId="6" borderId="22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6" borderId="1" xfId="0" applyFont="1" applyFill="1" applyBorder="1" applyAlignment="1">
      <alignment vertical="center" wrapText="1"/>
    </xf>
    <xf numFmtId="0" fontId="22" fillId="6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>
      <alignment horizontal="center" vertical="center" wrapText="1"/>
    </xf>
    <xf numFmtId="166" fontId="22" fillId="6" borderId="1" xfId="0" applyNumberFormat="1" applyFont="1" applyFill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 wrapText="1"/>
    </xf>
    <xf numFmtId="165" fontId="22" fillId="6" borderId="1" xfId="0" applyNumberFormat="1" applyFont="1" applyFill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14" fontId="24" fillId="0" borderId="0" xfId="0" applyNumberFormat="1" applyFont="1" applyAlignment="1">
      <alignment horizontal="center" vertical="center" wrapText="1"/>
    </xf>
    <xf numFmtId="165" fontId="24" fillId="0" borderId="0" xfId="0" applyNumberFormat="1" applyFont="1" applyAlignment="1">
      <alignment horizontal="center" vertical="center" wrapText="1"/>
    </xf>
    <xf numFmtId="0" fontId="24" fillId="0" borderId="18" xfId="0" applyFont="1" applyBorder="1" applyAlignment="1">
      <alignment horizontal="center" vertical="top" wrapText="1"/>
    </xf>
    <xf numFmtId="0" fontId="22" fillId="6" borderId="18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  <xf numFmtId="0" fontId="22" fillId="0" borderId="6" xfId="0" applyFont="1" applyBorder="1" applyAlignment="1" applyProtection="1">
      <alignment vertical="center" wrapText="1"/>
      <protection locked="0"/>
    </xf>
    <xf numFmtId="0" fontId="22" fillId="0" borderId="6" xfId="0" applyFont="1" applyBorder="1" applyAlignment="1">
      <alignment horizontal="center" vertical="center" wrapText="1"/>
    </xf>
    <xf numFmtId="166" fontId="22" fillId="0" borderId="6" xfId="0" applyNumberFormat="1" applyFont="1" applyBorder="1" applyAlignment="1">
      <alignment horizontal="center" vertical="center" wrapText="1"/>
    </xf>
    <xf numFmtId="166" fontId="24" fillId="0" borderId="6" xfId="0" applyNumberFormat="1" applyFont="1" applyBorder="1" applyAlignment="1">
      <alignment horizontal="center" vertical="center" wrapText="1"/>
    </xf>
    <xf numFmtId="165" fontId="22" fillId="0" borderId="6" xfId="0" applyNumberFormat="1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left" vertical="center" wrapText="1"/>
    </xf>
    <xf numFmtId="0" fontId="24" fillId="0" borderId="9" xfId="0" applyFont="1" applyBorder="1" applyAlignment="1">
      <alignment vertical="center" wrapText="1"/>
    </xf>
    <xf numFmtId="0" fontId="22" fillId="0" borderId="25" xfId="0" applyFont="1" applyBorder="1" applyAlignment="1">
      <alignment horizontal="left" vertical="center"/>
    </xf>
    <xf numFmtId="0" fontId="22" fillId="6" borderId="21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left" vertical="center" wrapText="1"/>
    </xf>
    <xf numFmtId="0" fontId="22" fillId="6" borderId="9" xfId="0" applyFont="1" applyFill="1" applyBorder="1" applyAlignment="1">
      <alignment vertical="center" wrapText="1"/>
    </xf>
    <xf numFmtId="0" fontId="22" fillId="0" borderId="9" xfId="0" applyFont="1" applyBorder="1" applyAlignment="1" applyProtection="1">
      <alignment vertical="center" wrapText="1"/>
      <protection locked="0"/>
    </xf>
    <xf numFmtId="0" fontId="22" fillId="0" borderId="9" xfId="0" applyFont="1" applyBorder="1" applyAlignment="1">
      <alignment horizontal="center" vertical="center" wrapText="1"/>
    </xf>
    <xf numFmtId="166" fontId="22" fillId="6" borderId="9" xfId="0" applyNumberFormat="1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14" fontId="24" fillId="0" borderId="9" xfId="0" applyNumberFormat="1" applyFont="1" applyBorder="1" applyAlignment="1">
      <alignment horizontal="center" vertical="center" wrapText="1"/>
    </xf>
    <xf numFmtId="165" fontId="22" fillId="6" borderId="9" xfId="0" applyNumberFormat="1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4" fillId="6" borderId="6" xfId="0" applyFont="1" applyFill="1" applyBorder="1" applyAlignment="1">
      <alignment vertical="center" wrapText="1"/>
    </xf>
    <xf numFmtId="0" fontId="26" fillId="6" borderId="6" xfId="0" applyFont="1" applyFill="1" applyBorder="1" applyAlignment="1">
      <alignment vertical="top"/>
    </xf>
    <xf numFmtId="0" fontId="24" fillId="6" borderId="6" xfId="0" applyFont="1" applyFill="1" applyBorder="1" applyAlignment="1">
      <alignment horizontal="left" vertical="top" wrapText="1"/>
    </xf>
    <xf numFmtId="0" fontId="22" fillId="0" borderId="6" xfId="0" applyFont="1" applyBorder="1" applyAlignment="1" applyProtection="1">
      <alignment horizontal="left" vertical="center" wrapText="1"/>
      <protection locked="0"/>
    </xf>
    <xf numFmtId="14" fontId="22" fillId="0" borderId="6" xfId="0" applyNumberFormat="1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2" fillId="0" borderId="6" xfId="0" applyFont="1" applyBorder="1" applyAlignment="1" applyProtection="1">
      <alignment horizontal="center" vertical="center" wrapText="1"/>
      <protection locked="0"/>
    </xf>
    <xf numFmtId="14" fontId="22" fillId="6" borderId="6" xfId="0" applyNumberFormat="1" applyFont="1" applyFill="1" applyBorder="1" applyAlignment="1" applyProtection="1">
      <alignment horizontal="center" vertical="center" wrapText="1"/>
      <protection locked="0"/>
    </xf>
    <xf numFmtId="165" fontId="24" fillId="6" borderId="10" xfId="0" applyNumberFormat="1" applyFont="1" applyFill="1" applyBorder="1" applyAlignment="1">
      <alignment horizontal="center" vertical="center" wrapText="1"/>
    </xf>
    <xf numFmtId="0" fontId="24" fillId="6" borderId="16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vertical="center"/>
    </xf>
    <xf numFmtId="0" fontId="24" fillId="0" borderId="3" xfId="0" applyFont="1" applyBorder="1" applyAlignment="1">
      <alignment horizontal="left" vertical="center"/>
    </xf>
    <xf numFmtId="166" fontId="22" fillId="0" borderId="3" xfId="0" applyNumberFormat="1" applyFont="1" applyBorder="1" applyAlignment="1">
      <alignment horizontal="center" vertical="center"/>
    </xf>
    <xf numFmtId="166" fontId="24" fillId="6" borderId="3" xfId="0" applyNumberFormat="1" applyFont="1" applyFill="1" applyBorder="1" applyAlignment="1">
      <alignment horizontal="center" vertical="center"/>
    </xf>
    <xf numFmtId="0" fontId="22" fillId="6" borderId="16" xfId="0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vertical="center" wrapText="1"/>
    </xf>
    <xf numFmtId="166" fontId="22" fillId="6" borderId="3" xfId="0" applyNumberFormat="1" applyFont="1" applyFill="1" applyBorder="1" applyAlignment="1">
      <alignment horizontal="center" vertical="center" wrapText="1"/>
    </xf>
    <xf numFmtId="1" fontId="24" fillId="0" borderId="3" xfId="0" applyNumberFormat="1" applyFont="1" applyBorder="1" applyAlignment="1">
      <alignment horizontal="center" vertical="center" wrapText="1"/>
    </xf>
    <xf numFmtId="165" fontId="22" fillId="6" borderId="3" xfId="0" applyNumberFormat="1" applyFont="1" applyFill="1" applyBorder="1" applyAlignment="1">
      <alignment horizontal="center" vertical="center" wrapText="1"/>
    </xf>
    <xf numFmtId="0" fontId="22" fillId="6" borderId="16" xfId="0" applyFont="1" applyFill="1" applyBorder="1" applyAlignment="1">
      <alignment horizontal="center" vertical="top" wrapText="1"/>
    </xf>
    <xf numFmtId="0" fontId="22" fillId="0" borderId="3" xfId="0" applyFont="1" applyBorder="1" applyAlignment="1">
      <alignment vertical="top"/>
    </xf>
    <xf numFmtId="0" fontId="22" fillId="0" borderId="3" xfId="0" applyFont="1" applyBorder="1" applyAlignment="1">
      <alignment horizontal="left" vertical="top"/>
    </xf>
    <xf numFmtId="0" fontId="22" fillId="6" borderId="6" xfId="0" applyFont="1" applyFill="1" applyBorder="1" applyAlignment="1">
      <alignment vertical="center" wrapText="1"/>
    </xf>
    <xf numFmtId="0" fontId="22" fillId="6" borderId="6" xfId="0" applyFont="1" applyFill="1" applyBorder="1" applyAlignment="1">
      <alignment horizontal="left" vertical="center" wrapText="1"/>
    </xf>
    <xf numFmtId="166" fontId="22" fillId="6" borderId="6" xfId="0" applyNumberFormat="1" applyFont="1" applyFill="1" applyBorder="1" applyAlignment="1">
      <alignment horizontal="center" vertical="center" wrapText="1"/>
    </xf>
    <xf numFmtId="165" fontId="22" fillId="6" borderId="6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0" fontId="22" fillId="6" borderId="13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center" vertical="center" wrapText="1"/>
    </xf>
    <xf numFmtId="14" fontId="27" fillId="2" borderId="2" xfId="0" applyNumberFormat="1" applyFont="1" applyFill="1" applyBorder="1" applyAlignment="1">
      <alignment horizontal="center" vertical="center" wrapText="1"/>
    </xf>
    <xf numFmtId="165" fontId="27" fillId="2" borderId="1" xfId="0" applyNumberFormat="1" applyFont="1" applyFill="1" applyBorder="1" applyAlignment="1">
      <alignment horizontal="center" vertical="center" wrapText="1"/>
    </xf>
    <xf numFmtId="0" fontId="29" fillId="6" borderId="3" xfId="0" applyFont="1" applyFill="1" applyBorder="1" applyAlignment="1">
      <alignment horizontal="center" vertical="center"/>
    </xf>
    <xf numFmtId="0" fontId="29" fillId="0" borderId="3" xfId="0" applyFont="1" applyBorder="1" applyAlignment="1">
      <alignment vertical="center" wrapText="1"/>
    </xf>
    <xf numFmtId="44" fontId="29" fillId="0" borderId="3" xfId="0" applyNumberFormat="1" applyFont="1" applyBorder="1" applyAlignment="1" applyProtection="1">
      <alignment vertical="center" wrapText="1"/>
      <protection locked="0"/>
    </xf>
    <xf numFmtId="44" fontId="29" fillId="0" borderId="3" xfId="0" applyNumberFormat="1" applyFont="1" applyBorder="1" applyAlignment="1" applyProtection="1">
      <alignment horizontal="center" vertical="center" wrapText="1"/>
      <protection locked="0"/>
    </xf>
    <xf numFmtId="0" fontId="29" fillId="0" borderId="3" xfId="0" applyFont="1" applyBorder="1" applyAlignment="1" applyProtection="1">
      <alignment horizontal="left" vertical="center" wrapText="1"/>
      <protection locked="0"/>
    </xf>
    <xf numFmtId="0" fontId="29" fillId="0" borderId="3" xfId="0" applyFont="1" applyBorder="1" applyAlignment="1" applyProtection="1">
      <alignment horizontal="center" vertical="center" wrapText="1"/>
      <protection locked="0"/>
    </xf>
    <xf numFmtId="14" fontId="29" fillId="0" borderId="3" xfId="0" applyNumberFormat="1" applyFont="1" applyBorder="1" applyAlignment="1" applyProtection="1">
      <alignment horizontal="center" vertical="center" wrapText="1"/>
      <protection locked="0"/>
    </xf>
    <xf numFmtId="165" fontId="29" fillId="0" borderId="3" xfId="0" applyNumberFormat="1" applyFont="1" applyBorder="1" applyAlignment="1">
      <alignment horizontal="center" vertical="center" wrapText="1"/>
    </xf>
    <xf numFmtId="166" fontId="29" fillId="0" borderId="3" xfId="0" applyNumberFormat="1" applyFont="1" applyBorder="1" applyAlignment="1">
      <alignment horizontal="center" vertical="center" wrapText="1"/>
    </xf>
    <xf numFmtId="14" fontId="30" fillId="0" borderId="3" xfId="0" applyNumberFormat="1" applyFont="1" applyBorder="1" applyAlignment="1">
      <alignment horizontal="center" vertical="center"/>
    </xf>
    <xf numFmtId="44" fontId="20" fillId="0" borderId="3" xfId="0" applyNumberFormat="1" applyFont="1" applyBorder="1" applyAlignment="1" applyProtection="1">
      <alignment vertical="center" wrapText="1"/>
      <protection locked="0"/>
    </xf>
    <xf numFmtId="0" fontId="21" fillId="0" borderId="3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14" fontId="19" fillId="2" borderId="3" xfId="0" applyNumberFormat="1" applyFont="1" applyFill="1" applyBorder="1" applyAlignment="1">
      <alignment horizontal="center" vertical="center" wrapText="1"/>
    </xf>
    <xf numFmtId="165" fontId="19" fillId="2" borderId="3" xfId="0" applyNumberFormat="1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14" fontId="21" fillId="0" borderId="3" xfId="0" applyNumberFormat="1" applyFont="1" applyBorder="1" applyAlignment="1">
      <alignment horizontal="center" vertical="center" wrapText="1"/>
    </xf>
    <xf numFmtId="165" fontId="20" fillId="0" borderId="3" xfId="0" applyNumberFormat="1" applyFont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14" fontId="15" fillId="2" borderId="15" xfId="0" applyNumberFormat="1" applyFont="1" applyFill="1" applyBorder="1" applyAlignment="1">
      <alignment horizontal="center" vertical="center" wrapText="1"/>
    </xf>
    <xf numFmtId="165" fontId="15" fillId="2" borderId="15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8" fillId="0" borderId="6" xfId="0" applyFont="1" applyBorder="1" applyAlignment="1">
      <alignment vertical="center"/>
    </xf>
    <xf numFmtId="0" fontId="18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 wrapText="1"/>
    </xf>
    <xf numFmtId="166" fontId="18" fillId="0" borderId="6" xfId="0" applyNumberFormat="1" applyFont="1" applyBorder="1" applyAlignment="1">
      <alignment horizontal="center" vertical="center"/>
    </xf>
    <xf numFmtId="165" fontId="18" fillId="0" borderId="6" xfId="0" applyNumberFormat="1" applyFont="1" applyBorder="1" applyAlignment="1">
      <alignment horizontal="right" vertical="center"/>
    </xf>
    <xf numFmtId="166" fontId="18" fillId="0" borderId="6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/>
    </xf>
    <xf numFmtId="166" fontId="18" fillId="0" borderId="3" xfId="0" applyNumberFormat="1" applyFont="1" applyBorder="1" applyAlignment="1">
      <alignment horizontal="center" vertical="center"/>
    </xf>
    <xf numFmtId="14" fontId="18" fillId="0" borderId="3" xfId="0" applyNumberFormat="1" applyFont="1" applyBorder="1" applyAlignment="1">
      <alignment horizontal="center" vertical="center"/>
    </xf>
    <xf numFmtId="165" fontId="18" fillId="0" borderId="3" xfId="2" applyNumberFormat="1" applyFont="1" applyBorder="1" applyAlignment="1">
      <alignment horizontal="right" vertical="center"/>
    </xf>
    <xf numFmtId="165" fontId="18" fillId="0" borderId="3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167" fontId="0" fillId="0" borderId="3" xfId="0" applyNumberFormat="1" applyBorder="1" applyAlignment="1">
      <alignment horizontal="center" vertical="center" wrapText="1"/>
    </xf>
    <xf numFmtId="0" fontId="33" fillId="0" borderId="3" xfId="0" applyFont="1" applyBorder="1" applyAlignment="1">
      <alignment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6" borderId="3" xfId="0" applyFont="1" applyFill="1" applyBorder="1" applyAlignment="1">
      <alignment horizontal="center" vertical="center" wrapText="1"/>
    </xf>
    <xf numFmtId="167" fontId="33" fillId="0" borderId="3" xfId="0" applyNumberFormat="1" applyFont="1" applyBorder="1" applyAlignment="1">
      <alignment horizontal="center" vertical="center" wrapText="1"/>
    </xf>
    <xf numFmtId="0" fontId="31" fillId="0" borderId="3" xfId="0" applyFont="1" applyBorder="1" applyAlignment="1">
      <alignment vertical="center" wrapText="1"/>
    </xf>
    <xf numFmtId="0" fontId="31" fillId="0" borderId="3" xfId="0" applyFont="1" applyBorder="1" applyAlignment="1">
      <alignment horizontal="center" vertical="center" wrapText="1"/>
    </xf>
    <xf numFmtId="167" fontId="31" fillId="0" borderId="3" xfId="0" applyNumberFormat="1" applyFont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167" fontId="0" fillId="6" borderId="3" xfId="0" applyNumberFormat="1" applyFill="1" applyBorder="1" applyAlignment="1">
      <alignment horizontal="center" vertical="center" wrapText="1"/>
    </xf>
    <xf numFmtId="0" fontId="34" fillId="0" borderId="3" xfId="0" applyFont="1" applyBorder="1" applyAlignment="1">
      <alignment vertical="center" wrapText="1"/>
    </xf>
    <xf numFmtId="0" fontId="34" fillId="0" borderId="3" xfId="0" applyFont="1" applyBorder="1" applyAlignment="1">
      <alignment horizontal="center" vertical="center" wrapText="1"/>
    </xf>
    <xf numFmtId="167" fontId="34" fillId="0" borderId="3" xfId="0" applyNumberFormat="1" applyFont="1" applyBorder="1" applyAlignment="1">
      <alignment horizontal="center" vertical="center" wrapText="1"/>
    </xf>
    <xf numFmtId="6" fontId="0" fillId="0" borderId="3" xfId="0" applyNumberFormat="1" applyBorder="1" applyAlignment="1">
      <alignment horizontal="center" vertical="center" wrapText="1"/>
    </xf>
    <xf numFmtId="0" fontId="35" fillId="0" borderId="3" xfId="0" applyFont="1" applyBorder="1" applyAlignment="1">
      <alignment vertical="center" wrapText="1"/>
    </xf>
    <xf numFmtId="0" fontId="35" fillId="0" borderId="3" xfId="0" applyFont="1" applyBorder="1" applyAlignment="1">
      <alignment horizontal="center" vertical="center" wrapText="1"/>
    </xf>
    <xf numFmtId="167" fontId="35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0" fillId="0" borderId="26" xfId="0" applyBorder="1" applyAlignment="1">
      <alignment horizontal="center" vertical="center" wrapText="1"/>
    </xf>
    <xf numFmtId="167" fontId="0" fillId="0" borderId="26" xfId="0" applyNumberFormat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27" xfId="0" applyBorder="1" applyAlignment="1">
      <alignment horizontal="center" vertical="center" wrapText="1"/>
    </xf>
    <xf numFmtId="167" fontId="0" fillId="0" borderId="27" xfId="0" applyNumberForma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167" fontId="0" fillId="0" borderId="6" xfId="0" applyNumberFormat="1" applyBorder="1" applyAlignment="1">
      <alignment horizontal="center" vertical="center" wrapText="1"/>
    </xf>
    <xf numFmtId="0" fontId="17" fillId="16" borderId="7" xfId="0" applyFont="1" applyFill="1" applyBorder="1" applyAlignment="1">
      <alignment horizontal="left" vertical="center"/>
    </xf>
    <xf numFmtId="0" fontId="17" fillId="16" borderId="8" xfId="0" applyFont="1" applyFill="1" applyBorder="1" applyAlignment="1">
      <alignment horizontal="left" vertical="center"/>
    </xf>
    <xf numFmtId="0" fontId="9" fillId="16" borderId="7" xfId="0" applyFont="1" applyFill="1" applyBorder="1" applyAlignment="1">
      <alignment horizontal="left" vertical="center"/>
    </xf>
    <xf numFmtId="0" fontId="9" fillId="16" borderId="8" xfId="0" applyFont="1" applyFill="1" applyBorder="1" applyAlignment="1">
      <alignment horizontal="left" vertical="center"/>
    </xf>
    <xf numFmtId="0" fontId="9" fillId="16" borderId="23" xfId="0" applyFont="1" applyFill="1" applyBorder="1" applyAlignment="1">
      <alignment horizontal="left" vertical="center"/>
    </xf>
    <xf numFmtId="0" fontId="9" fillId="16" borderId="24" xfId="0" applyFont="1" applyFill="1" applyBorder="1" applyAlignment="1">
      <alignment horizontal="left" vertical="center"/>
    </xf>
    <xf numFmtId="0" fontId="28" fillId="16" borderId="7" xfId="0" applyFont="1" applyFill="1" applyBorder="1" applyAlignment="1">
      <alignment horizontal="left" vertical="center"/>
    </xf>
    <xf numFmtId="0" fontId="28" fillId="16" borderId="8" xfId="0" applyFont="1" applyFill="1" applyBorder="1" applyAlignment="1">
      <alignment horizontal="left" vertical="center"/>
    </xf>
    <xf numFmtId="0" fontId="17" fillId="16" borderId="3" xfId="0" applyFont="1" applyFill="1" applyBorder="1" applyAlignment="1">
      <alignment horizontal="left" vertical="center"/>
    </xf>
    <xf numFmtId="0" fontId="17" fillId="16" borderId="3" xfId="0" applyFont="1" applyFill="1" applyBorder="1" applyAlignment="1">
      <alignment horizontal="left" vertical="center" wrapText="1"/>
    </xf>
    <xf numFmtId="167" fontId="32" fillId="17" borderId="3" xfId="0" applyNumberFormat="1" applyFont="1" applyFill="1" applyBorder="1" applyAlignment="1">
      <alignment horizontal="center" vertical="center" wrapText="1"/>
    </xf>
    <xf numFmtId="0" fontId="32" fillId="17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169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ocurement\Restricted%20Permissions\Public%20Health%20Service%20Plan\V54%20PH%20Service%20Plan%20March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urement Projects"/>
      <sheetName val="BRAG"/>
    </sheetNames>
    <sheetDataSet>
      <sheetData sheetId="0"/>
      <sheetData sheetId="1">
        <row r="1">
          <cell r="A1" t="str">
            <v>Blue</v>
          </cell>
        </row>
        <row r="2">
          <cell r="A2" t="str">
            <v>Red</v>
          </cell>
        </row>
        <row r="3">
          <cell r="A3" t="str">
            <v>Amber</v>
          </cell>
        </row>
        <row r="4">
          <cell r="A4" t="str">
            <v>Green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D0637-6979-41D3-ADAC-6B626F5C4967}">
  <dimension ref="A1:G94"/>
  <sheetViews>
    <sheetView tabSelected="1" workbookViewId="0">
      <selection activeCell="N7" sqref="N7"/>
    </sheetView>
  </sheetViews>
  <sheetFormatPr defaultColWidth="9.42578125" defaultRowHeight="15" x14ac:dyDescent="0.25"/>
  <cols>
    <col min="1" max="1" width="29.42578125" style="119" customWidth="1"/>
    <col min="2" max="2" width="49.5703125" style="127" customWidth="1"/>
    <col min="3" max="3" width="25.5703125" style="119" customWidth="1"/>
    <col min="4" max="4" width="17.42578125" style="119" customWidth="1"/>
    <col min="5" max="5" width="16.5703125" style="120" customWidth="1"/>
    <col min="6" max="6" width="13.42578125" style="120" customWidth="1"/>
    <col min="7" max="7" width="20.5703125" style="128" customWidth="1"/>
    <col min="8" max="16384" width="9.42578125" style="117"/>
  </cols>
  <sheetData>
    <row r="1" spans="1:7" s="125" customFormat="1" ht="38.25" x14ac:dyDescent="0.25">
      <c r="A1" s="121" t="s">
        <v>0</v>
      </c>
      <c r="B1" s="121" t="s">
        <v>1</v>
      </c>
      <c r="C1" s="122" t="s">
        <v>2</v>
      </c>
      <c r="D1" s="121" t="s">
        <v>187</v>
      </c>
      <c r="E1" s="123" t="s">
        <v>7</v>
      </c>
      <c r="F1" s="123" t="s">
        <v>8</v>
      </c>
      <c r="G1" s="124" t="s">
        <v>9</v>
      </c>
    </row>
    <row r="2" spans="1:7" s="130" customFormat="1" x14ac:dyDescent="0.25">
      <c r="A2" s="40" t="s">
        <v>188</v>
      </c>
      <c r="B2" s="40" t="s">
        <v>189</v>
      </c>
      <c r="C2" s="40" t="s">
        <v>159</v>
      </c>
      <c r="D2" s="40" t="s">
        <v>190</v>
      </c>
      <c r="E2" s="129" t="s">
        <v>36</v>
      </c>
      <c r="F2" s="129" t="s">
        <v>36</v>
      </c>
      <c r="G2" s="118" t="s">
        <v>159</v>
      </c>
    </row>
    <row r="3" spans="1:7" s="130" customFormat="1" x14ac:dyDescent="0.25">
      <c r="A3" s="40" t="s">
        <v>188</v>
      </c>
      <c r="B3" s="40" t="s">
        <v>192</v>
      </c>
      <c r="C3" s="40" t="s">
        <v>159</v>
      </c>
      <c r="D3" s="40" t="s">
        <v>190</v>
      </c>
      <c r="E3" s="129" t="s">
        <v>36</v>
      </c>
      <c r="F3" s="129" t="s">
        <v>36</v>
      </c>
      <c r="G3" s="118">
        <v>127000</v>
      </c>
    </row>
    <row r="4" spans="1:7" s="130" customFormat="1" ht="25.5" x14ac:dyDescent="0.25">
      <c r="A4" s="40" t="s">
        <v>188</v>
      </c>
      <c r="B4" s="40" t="s">
        <v>194</v>
      </c>
      <c r="C4" s="40" t="s">
        <v>195</v>
      </c>
      <c r="D4" s="40" t="s">
        <v>190</v>
      </c>
      <c r="E4" s="129">
        <v>44651</v>
      </c>
      <c r="F4" s="129" t="s">
        <v>196</v>
      </c>
      <c r="G4" s="118">
        <v>7000000</v>
      </c>
    </row>
    <row r="5" spans="1:7" s="130" customFormat="1" x14ac:dyDescent="0.25">
      <c r="A5" s="40" t="s">
        <v>197</v>
      </c>
      <c r="B5" s="40" t="s">
        <v>198</v>
      </c>
      <c r="C5" s="40" t="s">
        <v>199</v>
      </c>
      <c r="D5" s="40" t="s">
        <v>190</v>
      </c>
      <c r="E5" s="129">
        <v>44651</v>
      </c>
      <c r="F5" s="129" t="s">
        <v>196</v>
      </c>
      <c r="G5" s="118">
        <v>900000</v>
      </c>
    </row>
    <row r="6" spans="1:7" s="130" customFormat="1" x14ac:dyDescent="0.25">
      <c r="A6" s="40" t="s">
        <v>200</v>
      </c>
      <c r="B6" s="40" t="s">
        <v>201</v>
      </c>
      <c r="C6" s="40" t="s">
        <v>202</v>
      </c>
      <c r="D6" s="40" t="s">
        <v>190</v>
      </c>
      <c r="E6" s="129">
        <v>44651</v>
      </c>
      <c r="F6" s="129" t="s">
        <v>196</v>
      </c>
      <c r="G6" s="118">
        <v>15000000</v>
      </c>
    </row>
    <row r="7" spans="1:7" s="130" customFormat="1" ht="25.5" x14ac:dyDescent="0.25">
      <c r="A7" s="40" t="s">
        <v>203</v>
      </c>
      <c r="B7" s="40" t="s">
        <v>204</v>
      </c>
      <c r="C7" s="40" t="s">
        <v>205</v>
      </c>
      <c r="D7" s="40" t="s">
        <v>206</v>
      </c>
      <c r="E7" s="129" t="s">
        <v>36</v>
      </c>
      <c r="F7" s="129" t="s">
        <v>36</v>
      </c>
      <c r="G7" s="118">
        <v>15000</v>
      </c>
    </row>
    <row r="8" spans="1:7" s="130" customFormat="1" x14ac:dyDescent="0.25">
      <c r="A8" s="40" t="s">
        <v>200</v>
      </c>
      <c r="B8" s="40" t="s">
        <v>207</v>
      </c>
      <c r="C8" s="40" t="s">
        <v>208</v>
      </c>
      <c r="D8" s="40" t="s">
        <v>190</v>
      </c>
      <c r="E8" s="129">
        <v>44651</v>
      </c>
      <c r="F8" s="129" t="s">
        <v>196</v>
      </c>
      <c r="G8" s="118">
        <v>50000</v>
      </c>
    </row>
    <row r="9" spans="1:7" s="130" customFormat="1" ht="25.5" x14ac:dyDescent="0.25">
      <c r="A9" s="40" t="s">
        <v>200</v>
      </c>
      <c r="B9" s="40" t="s">
        <v>209</v>
      </c>
      <c r="C9" s="40" t="s">
        <v>210</v>
      </c>
      <c r="D9" s="40" t="s">
        <v>190</v>
      </c>
      <c r="E9" s="129">
        <v>44651</v>
      </c>
      <c r="F9" s="129" t="s">
        <v>196</v>
      </c>
      <c r="G9" s="118">
        <v>1800000</v>
      </c>
    </row>
    <row r="10" spans="1:7" s="130" customFormat="1" x14ac:dyDescent="0.25">
      <c r="A10" s="40" t="s">
        <v>200</v>
      </c>
      <c r="B10" s="40" t="s">
        <v>211</v>
      </c>
      <c r="C10" s="40" t="s">
        <v>159</v>
      </c>
      <c r="D10" s="40" t="s">
        <v>190</v>
      </c>
      <c r="E10" s="129">
        <v>44651</v>
      </c>
      <c r="F10" s="131" t="s">
        <v>196</v>
      </c>
      <c r="G10" s="118">
        <v>20000</v>
      </c>
    </row>
    <row r="11" spans="1:7" s="130" customFormat="1" x14ac:dyDescent="0.25">
      <c r="A11" s="40" t="s">
        <v>200</v>
      </c>
      <c r="B11" s="40" t="s">
        <v>212</v>
      </c>
      <c r="C11" s="40" t="s">
        <v>159</v>
      </c>
      <c r="D11" s="40" t="s">
        <v>190</v>
      </c>
      <c r="E11" s="129">
        <v>44651</v>
      </c>
      <c r="F11" s="131" t="s">
        <v>196</v>
      </c>
      <c r="G11" s="118">
        <v>2000</v>
      </c>
    </row>
    <row r="12" spans="1:7" s="130" customFormat="1" ht="25.5" x14ac:dyDescent="0.25">
      <c r="A12" s="40" t="s">
        <v>200</v>
      </c>
      <c r="B12" s="40" t="s">
        <v>213</v>
      </c>
      <c r="C12" s="40" t="s">
        <v>214</v>
      </c>
      <c r="D12" s="40" t="s">
        <v>190</v>
      </c>
      <c r="E12" s="129">
        <v>44651</v>
      </c>
      <c r="F12" s="131" t="s">
        <v>196</v>
      </c>
      <c r="G12" s="118">
        <v>405000</v>
      </c>
    </row>
    <row r="13" spans="1:7" s="130" customFormat="1" x14ac:dyDescent="0.25">
      <c r="A13" s="40" t="s">
        <v>200</v>
      </c>
      <c r="B13" s="40" t="s">
        <v>215</v>
      </c>
      <c r="C13" s="40" t="s">
        <v>216</v>
      </c>
      <c r="D13" s="40" t="s">
        <v>190</v>
      </c>
      <c r="E13" s="129">
        <v>44651</v>
      </c>
      <c r="F13" s="129" t="s">
        <v>196</v>
      </c>
      <c r="G13" s="118">
        <v>57500</v>
      </c>
    </row>
    <row r="14" spans="1:7" s="130" customFormat="1" ht="25.5" x14ac:dyDescent="0.25">
      <c r="A14" s="40" t="s">
        <v>200</v>
      </c>
      <c r="B14" s="40" t="s">
        <v>217</v>
      </c>
      <c r="C14" s="40" t="s">
        <v>159</v>
      </c>
      <c r="D14" s="40" t="s">
        <v>190</v>
      </c>
      <c r="E14" s="129">
        <v>45016</v>
      </c>
      <c r="F14" s="129" t="s">
        <v>196</v>
      </c>
      <c r="G14" s="118">
        <v>2700000</v>
      </c>
    </row>
    <row r="15" spans="1:7" s="130" customFormat="1" x14ac:dyDescent="0.25">
      <c r="A15" s="40" t="s">
        <v>218</v>
      </c>
      <c r="B15" s="40" t="s">
        <v>219</v>
      </c>
      <c r="C15" s="40" t="s">
        <v>220</v>
      </c>
      <c r="D15" s="40" t="s">
        <v>221</v>
      </c>
      <c r="E15" s="129" t="s">
        <v>36</v>
      </c>
      <c r="F15" s="129" t="s">
        <v>36</v>
      </c>
      <c r="G15" s="118">
        <v>135500</v>
      </c>
    </row>
    <row r="16" spans="1:7" s="130" customFormat="1" ht="25.5" x14ac:dyDescent="0.25">
      <c r="A16" s="40" t="s">
        <v>222</v>
      </c>
      <c r="B16" s="40" t="s">
        <v>223</v>
      </c>
      <c r="C16" s="40" t="s">
        <v>224</v>
      </c>
      <c r="D16" s="40" t="s">
        <v>221</v>
      </c>
      <c r="E16" s="129">
        <v>44712</v>
      </c>
      <c r="F16" s="129" t="s">
        <v>196</v>
      </c>
      <c r="G16" s="118">
        <v>160000</v>
      </c>
    </row>
    <row r="17" spans="1:7" s="130" customFormat="1" ht="38.25" x14ac:dyDescent="0.25">
      <c r="A17" s="40" t="s">
        <v>225</v>
      </c>
      <c r="B17" s="40" t="s">
        <v>226</v>
      </c>
      <c r="C17" s="40" t="s">
        <v>227</v>
      </c>
      <c r="D17" s="40" t="s">
        <v>221</v>
      </c>
      <c r="E17" s="129">
        <v>45046</v>
      </c>
      <c r="F17" s="129" t="s">
        <v>196</v>
      </c>
      <c r="G17" s="118">
        <v>75000</v>
      </c>
    </row>
    <row r="18" spans="1:7" s="130" customFormat="1" x14ac:dyDescent="0.25">
      <c r="A18" s="40" t="s">
        <v>228</v>
      </c>
      <c r="B18" s="40" t="s">
        <v>229</v>
      </c>
      <c r="C18" s="40" t="s">
        <v>230</v>
      </c>
      <c r="D18" s="40" t="s">
        <v>221</v>
      </c>
      <c r="E18" s="129">
        <v>44939</v>
      </c>
      <c r="F18" s="129" t="s">
        <v>196</v>
      </c>
      <c r="G18" s="118">
        <v>722000</v>
      </c>
    </row>
    <row r="19" spans="1:7" s="130" customFormat="1" ht="25.5" x14ac:dyDescent="0.25">
      <c r="A19" s="40" t="s">
        <v>225</v>
      </c>
      <c r="B19" s="40" t="s">
        <v>231</v>
      </c>
      <c r="C19" s="40" t="s">
        <v>232</v>
      </c>
      <c r="D19" s="40" t="s">
        <v>221</v>
      </c>
      <c r="E19" s="129">
        <v>45138</v>
      </c>
      <c r="F19" s="129" t="s">
        <v>196</v>
      </c>
      <c r="G19" s="118">
        <v>35000</v>
      </c>
    </row>
    <row r="20" spans="1:7" s="130" customFormat="1" ht="25.5" x14ac:dyDescent="0.25">
      <c r="A20" s="40" t="s">
        <v>203</v>
      </c>
      <c r="B20" s="40" t="s">
        <v>233</v>
      </c>
      <c r="C20" s="40" t="s">
        <v>234</v>
      </c>
      <c r="D20" s="40" t="s">
        <v>221</v>
      </c>
      <c r="E20" s="129">
        <v>45016</v>
      </c>
      <c r="F20" s="129" t="s">
        <v>196</v>
      </c>
      <c r="G20" s="118">
        <v>20075</v>
      </c>
    </row>
    <row r="21" spans="1:7" s="130" customFormat="1" x14ac:dyDescent="0.25">
      <c r="A21" s="40" t="s">
        <v>218</v>
      </c>
      <c r="B21" s="40" t="s">
        <v>235</v>
      </c>
      <c r="C21" s="40" t="s">
        <v>236</v>
      </c>
      <c r="D21" s="40" t="s">
        <v>221</v>
      </c>
      <c r="E21" s="129">
        <v>45107</v>
      </c>
      <c r="F21" s="129">
        <v>45838</v>
      </c>
      <c r="G21" s="118">
        <v>100000</v>
      </c>
    </row>
    <row r="22" spans="1:7" s="130" customFormat="1" x14ac:dyDescent="0.25">
      <c r="A22" s="40" t="s">
        <v>228</v>
      </c>
      <c r="B22" s="40" t="s">
        <v>237</v>
      </c>
      <c r="C22" s="40" t="s">
        <v>238</v>
      </c>
      <c r="D22" s="40" t="s">
        <v>221</v>
      </c>
      <c r="E22" s="129">
        <v>44957</v>
      </c>
      <c r="F22" s="129">
        <v>45688</v>
      </c>
      <c r="G22" s="118">
        <v>32750</v>
      </c>
    </row>
    <row r="23" spans="1:7" s="130" customFormat="1" x14ac:dyDescent="0.25">
      <c r="A23" s="40" t="s">
        <v>239</v>
      </c>
      <c r="B23" s="40" t="s">
        <v>240</v>
      </c>
      <c r="C23" s="40" t="s">
        <v>241</v>
      </c>
      <c r="D23" s="40" t="s">
        <v>221</v>
      </c>
      <c r="E23" s="129">
        <v>44773</v>
      </c>
      <c r="F23" s="129" t="s">
        <v>36</v>
      </c>
      <c r="G23" s="132">
        <v>1250000</v>
      </c>
    </row>
    <row r="24" spans="1:7" s="130" customFormat="1" ht="25.5" x14ac:dyDescent="0.25">
      <c r="A24" s="40" t="s">
        <v>228</v>
      </c>
      <c r="B24" s="40" t="s">
        <v>243</v>
      </c>
      <c r="C24" s="40" t="s">
        <v>244</v>
      </c>
      <c r="D24" s="40" t="s">
        <v>221</v>
      </c>
      <c r="E24" s="129">
        <v>45199</v>
      </c>
      <c r="F24" s="129" t="s">
        <v>196</v>
      </c>
      <c r="G24" s="118">
        <v>87000</v>
      </c>
    </row>
    <row r="25" spans="1:7" s="130" customFormat="1" x14ac:dyDescent="0.25">
      <c r="A25" s="40" t="s">
        <v>228</v>
      </c>
      <c r="B25" s="40" t="s">
        <v>245</v>
      </c>
      <c r="C25" s="40" t="s">
        <v>246</v>
      </c>
      <c r="D25" s="40" t="s">
        <v>221</v>
      </c>
      <c r="E25" s="129">
        <v>45199</v>
      </c>
      <c r="F25" s="129" t="s">
        <v>196</v>
      </c>
      <c r="G25" s="118">
        <v>300000</v>
      </c>
    </row>
    <row r="26" spans="1:7" s="130" customFormat="1" ht="51" x14ac:dyDescent="0.25">
      <c r="A26" s="40" t="s">
        <v>247</v>
      </c>
      <c r="B26" s="40" t="s">
        <v>248</v>
      </c>
      <c r="C26" s="40" t="s">
        <v>249</v>
      </c>
      <c r="D26" s="40" t="s">
        <v>221</v>
      </c>
      <c r="E26" s="129">
        <v>45199</v>
      </c>
      <c r="F26" s="129" t="s">
        <v>196</v>
      </c>
      <c r="G26" s="118">
        <v>237500</v>
      </c>
    </row>
    <row r="27" spans="1:7" s="130" customFormat="1" ht="38.25" x14ac:dyDescent="0.25">
      <c r="A27" s="40" t="s">
        <v>247</v>
      </c>
      <c r="B27" s="40" t="s">
        <v>250</v>
      </c>
      <c r="C27" s="40" t="s">
        <v>251</v>
      </c>
      <c r="D27" s="40" t="s">
        <v>221</v>
      </c>
      <c r="E27" s="129">
        <v>45212</v>
      </c>
      <c r="F27" s="129" t="s">
        <v>196</v>
      </c>
      <c r="G27" s="118">
        <v>12500</v>
      </c>
    </row>
    <row r="28" spans="1:7" s="130" customFormat="1" ht="25.5" x14ac:dyDescent="0.25">
      <c r="A28" s="40" t="s">
        <v>228</v>
      </c>
      <c r="B28" s="40" t="s">
        <v>252</v>
      </c>
      <c r="C28" s="40" t="s">
        <v>253</v>
      </c>
      <c r="D28" s="40" t="s">
        <v>221</v>
      </c>
      <c r="E28" s="129">
        <v>45244</v>
      </c>
      <c r="F28" s="129">
        <v>45975</v>
      </c>
      <c r="G28" s="118">
        <v>1558200</v>
      </c>
    </row>
    <row r="29" spans="1:7" s="130" customFormat="1" x14ac:dyDescent="0.25">
      <c r="A29" s="40" t="s">
        <v>228</v>
      </c>
      <c r="B29" s="40" t="s">
        <v>254</v>
      </c>
      <c r="C29" s="40" t="s">
        <v>159</v>
      </c>
      <c r="D29" s="40" t="s">
        <v>221</v>
      </c>
      <c r="E29" s="129" t="s">
        <v>36</v>
      </c>
      <c r="F29" s="129" t="s">
        <v>36</v>
      </c>
      <c r="G29" s="118">
        <v>75000</v>
      </c>
    </row>
    <row r="30" spans="1:7" s="130" customFormat="1" x14ac:dyDescent="0.25">
      <c r="A30" s="40" t="s">
        <v>228</v>
      </c>
      <c r="B30" s="40" t="s">
        <v>255</v>
      </c>
      <c r="C30" s="40" t="s">
        <v>256</v>
      </c>
      <c r="D30" s="40" t="s">
        <v>221</v>
      </c>
      <c r="E30" s="129">
        <v>45322</v>
      </c>
      <c r="F30" s="129" t="s">
        <v>36</v>
      </c>
      <c r="G30" s="118">
        <v>7130</v>
      </c>
    </row>
    <row r="31" spans="1:7" s="130" customFormat="1" ht="38.25" x14ac:dyDescent="0.25">
      <c r="A31" s="40" t="s">
        <v>257</v>
      </c>
      <c r="B31" s="40" t="s">
        <v>258</v>
      </c>
      <c r="C31" s="40" t="s">
        <v>159</v>
      </c>
      <c r="D31" s="40" t="s">
        <v>259</v>
      </c>
      <c r="E31" s="129">
        <v>44926</v>
      </c>
      <c r="F31" s="129">
        <v>45291</v>
      </c>
      <c r="G31" s="118">
        <v>75000</v>
      </c>
    </row>
    <row r="32" spans="1:7" s="130" customFormat="1" ht="38.25" x14ac:dyDescent="0.25">
      <c r="A32" s="40" t="s">
        <v>260</v>
      </c>
      <c r="B32" s="40" t="s">
        <v>261</v>
      </c>
      <c r="C32" s="40" t="s">
        <v>159</v>
      </c>
      <c r="D32" s="40" t="s">
        <v>259</v>
      </c>
      <c r="E32" s="129">
        <v>44651</v>
      </c>
      <c r="F32" s="129">
        <v>45016</v>
      </c>
      <c r="G32" s="118">
        <v>20000</v>
      </c>
    </row>
    <row r="33" spans="1:7" s="130" customFormat="1" ht="38.25" x14ac:dyDescent="0.25">
      <c r="A33" s="40" t="s">
        <v>260</v>
      </c>
      <c r="B33" s="40" t="s">
        <v>262</v>
      </c>
      <c r="C33" s="40" t="s">
        <v>159</v>
      </c>
      <c r="D33" s="40" t="s">
        <v>259</v>
      </c>
      <c r="E33" s="129">
        <v>44651</v>
      </c>
      <c r="F33" s="129">
        <v>45016</v>
      </c>
      <c r="G33" s="118">
        <v>25000</v>
      </c>
    </row>
    <row r="34" spans="1:7" s="130" customFormat="1" ht="38.25" x14ac:dyDescent="0.25">
      <c r="A34" s="40" t="s">
        <v>257</v>
      </c>
      <c r="B34" s="40" t="s">
        <v>263</v>
      </c>
      <c r="C34" s="40" t="s">
        <v>159</v>
      </c>
      <c r="D34" s="40" t="s">
        <v>259</v>
      </c>
      <c r="E34" s="129">
        <v>44804</v>
      </c>
      <c r="F34" s="129">
        <v>45535</v>
      </c>
      <c r="G34" s="118">
        <v>360000</v>
      </c>
    </row>
    <row r="35" spans="1:7" s="130" customFormat="1" ht="38.25" x14ac:dyDescent="0.25">
      <c r="A35" s="40" t="s">
        <v>257</v>
      </c>
      <c r="B35" s="40" t="s">
        <v>264</v>
      </c>
      <c r="C35" s="40" t="s">
        <v>159</v>
      </c>
      <c r="D35" s="40" t="s">
        <v>265</v>
      </c>
      <c r="E35" s="129" t="s">
        <v>36</v>
      </c>
      <c r="F35" s="129" t="s">
        <v>36</v>
      </c>
      <c r="G35" s="118">
        <v>75000</v>
      </c>
    </row>
    <row r="36" spans="1:7" s="130" customFormat="1" x14ac:dyDescent="0.25">
      <c r="A36" s="40" t="s">
        <v>247</v>
      </c>
      <c r="B36" s="40" t="s">
        <v>266</v>
      </c>
      <c r="C36" s="40" t="s">
        <v>267</v>
      </c>
      <c r="D36" s="40" t="s">
        <v>268</v>
      </c>
      <c r="E36" s="129">
        <v>44742</v>
      </c>
      <c r="F36" s="129" t="s">
        <v>36</v>
      </c>
      <c r="G36" s="133">
        <v>20000</v>
      </c>
    </row>
    <row r="37" spans="1:7" s="130" customFormat="1" x14ac:dyDescent="0.25">
      <c r="A37" s="40" t="s">
        <v>269</v>
      </c>
      <c r="B37" s="40" t="s">
        <v>270</v>
      </c>
      <c r="C37" s="40" t="s">
        <v>271</v>
      </c>
      <c r="D37" s="40" t="s">
        <v>268</v>
      </c>
      <c r="E37" s="129">
        <v>44681</v>
      </c>
      <c r="F37" s="129">
        <v>45046</v>
      </c>
      <c r="G37" s="118">
        <v>27000</v>
      </c>
    </row>
    <row r="38" spans="1:7" s="130" customFormat="1" x14ac:dyDescent="0.25">
      <c r="A38" s="40" t="s">
        <v>239</v>
      </c>
      <c r="B38" s="40" t="s">
        <v>272</v>
      </c>
      <c r="C38" s="40" t="s">
        <v>159</v>
      </c>
      <c r="D38" s="40" t="s">
        <v>268</v>
      </c>
      <c r="E38" s="129">
        <v>44712</v>
      </c>
      <c r="F38" s="129">
        <v>45443</v>
      </c>
      <c r="G38" s="132">
        <v>45000</v>
      </c>
    </row>
    <row r="39" spans="1:7" s="130" customFormat="1" ht="25.5" x14ac:dyDescent="0.25">
      <c r="A39" s="40" t="s">
        <v>239</v>
      </c>
      <c r="B39" s="40" t="s">
        <v>273</v>
      </c>
      <c r="C39" s="40" t="s">
        <v>159</v>
      </c>
      <c r="D39" s="40" t="s">
        <v>274</v>
      </c>
      <c r="E39" s="129">
        <v>44865</v>
      </c>
      <c r="F39" s="129" t="s">
        <v>36</v>
      </c>
      <c r="G39" s="118">
        <v>190000</v>
      </c>
    </row>
    <row r="40" spans="1:7" s="130" customFormat="1" ht="25.5" x14ac:dyDescent="0.25">
      <c r="A40" s="40" t="s">
        <v>260</v>
      </c>
      <c r="B40" s="40" t="s">
        <v>261</v>
      </c>
      <c r="C40" s="40" t="s">
        <v>159</v>
      </c>
      <c r="D40" s="40" t="s">
        <v>275</v>
      </c>
      <c r="E40" s="129">
        <v>45016</v>
      </c>
      <c r="F40" s="129" t="s">
        <v>36</v>
      </c>
      <c r="G40" s="118">
        <v>20000</v>
      </c>
    </row>
    <row r="41" spans="1:7" s="130" customFormat="1" ht="25.5" x14ac:dyDescent="0.25">
      <c r="A41" s="40" t="s">
        <v>260</v>
      </c>
      <c r="B41" s="40" t="s">
        <v>262</v>
      </c>
      <c r="C41" s="40" t="s">
        <v>159</v>
      </c>
      <c r="D41" s="40" t="s">
        <v>275</v>
      </c>
      <c r="E41" s="129">
        <v>45016</v>
      </c>
      <c r="F41" s="129" t="s">
        <v>36</v>
      </c>
      <c r="G41" s="118">
        <v>25000</v>
      </c>
    </row>
    <row r="42" spans="1:7" s="130" customFormat="1" ht="38.25" x14ac:dyDescent="0.25">
      <c r="A42" s="40" t="s">
        <v>260</v>
      </c>
      <c r="B42" s="40" t="s">
        <v>276</v>
      </c>
      <c r="C42" s="40" t="s">
        <v>159</v>
      </c>
      <c r="D42" s="40" t="s">
        <v>265</v>
      </c>
      <c r="E42" s="129">
        <v>44561</v>
      </c>
      <c r="F42" s="129" t="s">
        <v>36</v>
      </c>
      <c r="G42" s="132" t="s">
        <v>277</v>
      </c>
    </row>
    <row r="43" spans="1:7" s="130" customFormat="1" ht="38.25" x14ac:dyDescent="0.25">
      <c r="A43" s="40" t="s">
        <v>260</v>
      </c>
      <c r="B43" s="40" t="s">
        <v>278</v>
      </c>
      <c r="C43" s="40" t="s">
        <v>159</v>
      </c>
      <c r="D43" s="40" t="s">
        <v>265</v>
      </c>
      <c r="E43" s="129">
        <v>44651</v>
      </c>
      <c r="F43" s="129" t="s">
        <v>36</v>
      </c>
      <c r="G43" s="132">
        <v>382000</v>
      </c>
    </row>
    <row r="44" spans="1:7" s="130" customFormat="1" ht="38.25" x14ac:dyDescent="0.25">
      <c r="A44" s="40" t="s">
        <v>260</v>
      </c>
      <c r="B44" s="40" t="s">
        <v>279</v>
      </c>
      <c r="C44" s="40" t="s">
        <v>159</v>
      </c>
      <c r="D44" s="40" t="s">
        <v>265</v>
      </c>
      <c r="E44" s="129">
        <v>44712</v>
      </c>
      <c r="F44" s="129" t="s">
        <v>36</v>
      </c>
      <c r="G44" s="118" t="s">
        <v>280</v>
      </c>
    </row>
    <row r="45" spans="1:7" s="130" customFormat="1" ht="38.25" x14ac:dyDescent="0.25">
      <c r="A45" s="40" t="s">
        <v>257</v>
      </c>
      <c r="B45" s="40" t="s">
        <v>281</v>
      </c>
      <c r="C45" s="40" t="s">
        <v>159</v>
      </c>
      <c r="D45" s="40" t="s">
        <v>282</v>
      </c>
      <c r="E45" s="129" t="s">
        <v>36</v>
      </c>
      <c r="F45" s="129" t="s">
        <v>36</v>
      </c>
      <c r="G45" s="126">
        <v>150000</v>
      </c>
    </row>
    <row r="46" spans="1:7" s="130" customFormat="1" ht="38.25" x14ac:dyDescent="0.25">
      <c r="A46" s="40" t="s">
        <v>257</v>
      </c>
      <c r="B46" s="40" t="s">
        <v>283</v>
      </c>
      <c r="C46" s="40" t="s">
        <v>159</v>
      </c>
      <c r="D46" s="40" t="s">
        <v>282</v>
      </c>
      <c r="E46" s="129" t="s">
        <v>36</v>
      </c>
      <c r="F46" s="129" t="s">
        <v>36</v>
      </c>
      <c r="G46" s="118">
        <v>100000</v>
      </c>
    </row>
    <row r="47" spans="1:7" s="130" customFormat="1" x14ac:dyDescent="0.25">
      <c r="A47" s="40" t="s">
        <v>257</v>
      </c>
      <c r="B47" s="40" t="s">
        <v>284</v>
      </c>
      <c r="C47" s="40" t="s">
        <v>159</v>
      </c>
      <c r="D47" s="40" t="s">
        <v>221</v>
      </c>
      <c r="E47" s="129" t="s">
        <v>36</v>
      </c>
      <c r="F47" s="129" t="s">
        <v>36</v>
      </c>
      <c r="G47" s="118">
        <v>120000</v>
      </c>
    </row>
    <row r="48" spans="1:7" s="130" customFormat="1" ht="38.25" x14ac:dyDescent="0.25">
      <c r="A48" s="40" t="s">
        <v>257</v>
      </c>
      <c r="B48" s="40" t="s">
        <v>285</v>
      </c>
      <c r="C48" s="40" t="s">
        <v>159</v>
      </c>
      <c r="D48" s="40" t="s">
        <v>286</v>
      </c>
      <c r="E48" s="129">
        <v>44652</v>
      </c>
      <c r="F48" s="129" t="s">
        <v>36</v>
      </c>
      <c r="G48" s="118">
        <v>30000</v>
      </c>
    </row>
    <row r="49" spans="1:7" s="130" customFormat="1" x14ac:dyDescent="0.25">
      <c r="A49" s="40" t="s">
        <v>287</v>
      </c>
      <c r="B49" s="40" t="s">
        <v>288</v>
      </c>
      <c r="C49" s="40" t="s">
        <v>289</v>
      </c>
      <c r="D49" s="40" t="s">
        <v>290</v>
      </c>
      <c r="E49" s="129">
        <v>44804</v>
      </c>
      <c r="F49" s="129">
        <v>45169</v>
      </c>
      <c r="G49" s="118">
        <v>43225</v>
      </c>
    </row>
    <row r="50" spans="1:7" s="130" customFormat="1" x14ac:dyDescent="0.25">
      <c r="A50" s="40" t="s">
        <v>269</v>
      </c>
      <c r="B50" s="40" t="s">
        <v>291</v>
      </c>
      <c r="C50" s="134" t="s">
        <v>292</v>
      </c>
      <c r="D50" s="40" t="s">
        <v>290</v>
      </c>
      <c r="E50" s="129">
        <v>44681</v>
      </c>
      <c r="F50" s="129" t="s">
        <v>36</v>
      </c>
      <c r="G50" s="118">
        <v>900000</v>
      </c>
    </row>
    <row r="51" spans="1:7" s="130" customFormat="1" x14ac:dyDescent="0.25">
      <c r="A51" s="40" t="s">
        <v>293</v>
      </c>
      <c r="B51" s="40" t="s">
        <v>294</v>
      </c>
      <c r="C51" s="40" t="s">
        <v>295</v>
      </c>
      <c r="D51" s="40" t="s">
        <v>290</v>
      </c>
      <c r="E51" s="129">
        <v>44865</v>
      </c>
      <c r="F51" s="129">
        <v>45230</v>
      </c>
      <c r="G51" s="118">
        <v>80000</v>
      </c>
    </row>
    <row r="52" spans="1:7" s="130" customFormat="1" x14ac:dyDescent="0.25">
      <c r="A52" s="40" t="s">
        <v>239</v>
      </c>
      <c r="B52" s="40" t="s">
        <v>296</v>
      </c>
      <c r="C52" s="40" t="s">
        <v>159</v>
      </c>
      <c r="D52" s="40" t="s">
        <v>290</v>
      </c>
      <c r="E52" s="129">
        <v>44712</v>
      </c>
      <c r="F52" s="129" t="s">
        <v>36</v>
      </c>
      <c r="G52" s="132">
        <v>1600000</v>
      </c>
    </row>
    <row r="53" spans="1:7" s="130" customFormat="1" x14ac:dyDescent="0.25">
      <c r="A53" s="40" t="s">
        <v>297</v>
      </c>
      <c r="B53" s="40" t="s">
        <v>298</v>
      </c>
      <c r="C53" s="40" t="s">
        <v>159</v>
      </c>
      <c r="D53" s="40" t="s">
        <v>290</v>
      </c>
      <c r="E53" s="129">
        <v>44742</v>
      </c>
      <c r="F53" s="129" t="s">
        <v>36</v>
      </c>
      <c r="G53" s="118">
        <v>36000</v>
      </c>
    </row>
    <row r="54" spans="1:7" s="130" customFormat="1" x14ac:dyDescent="0.25">
      <c r="A54" s="40" t="s">
        <v>287</v>
      </c>
      <c r="B54" s="40" t="s">
        <v>299</v>
      </c>
      <c r="C54" s="40" t="s">
        <v>300</v>
      </c>
      <c r="D54" s="40" t="s">
        <v>290</v>
      </c>
      <c r="E54" s="129">
        <v>44895</v>
      </c>
      <c r="F54" s="129"/>
      <c r="G54" s="118">
        <v>541000</v>
      </c>
    </row>
    <row r="55" spans="1:7" s="130" customFormat="1" x14ac:dyDescent="0.25">
      <c r="A55" s="40" t="s">
        <v>287</v>
      </c>
      <c r="B55" s="40" t="s">
        <v>301</v>
      </c>
      <c r="C55" s="40" t="s">
        <v>302</v>
      </c>
      <c r="D55" s="40" t="s">
        <v>290</v>
      </c>
      <c r="E55" s="129">
        <v>44898</v>
      </c>
      <c r="F55" s="129"/>
      <c r="G55" s="118">
        <v>52000</v>
      </c>
    </row>
    <row r="56" spans="1:7" s="130" customFormat="1" ht="25.5" x14ac:dyDescent="0.25">
      <c r="A56" s="40" t="s">
        <v>287</v>
      </c>
      <c r="B56" s="40" t="s">
        <v>303</v>
      </c>
      <c r="C56" s="40" t="s">
        <v>304</v>
      </c>
      <c r="D56" s="40" t="s">
        <v>290</v>
      </c>
      <c r="E56" s="129">
        <v>44876</v>
      </c>
      <c r="F56" s="129"/>
      <c r="G56" s="118">
        <v>88000</v>
      </c>
    </row>
    <row r="57" spans="1:7" s="130" customFormat="1" x14ac:dyDescent="0.25">
      <c r="A57" s="40" t="s">
        <v>287</v>
      </c>
      <c r="B57" s="40" t="s">
        <v>305</v>
      </c>
      <c r="C57" s="40" t="s">
        <v>306</v>
      </c>
      <c r="D57" s="40" t="s">
        <v>290</v>
      </c>
      <c r="E57" s="129">
        <v>44651</v>
      </c>
      <c r="F57" s="129">
        <v>45016</v>
      </c>
      <c r="G57" s="118">
        <v>130000</v>
      </c>
    </row>
    <row r="58" spans="1:7" s="130" customFormat="1" x14ac:dyDescent="0.25">
      <c r="A58" s="40" t="s">
        <v>257</v>
      </c>
      <c r="B58" s="40" t="s">
        <v>307</v>
      </c>
      <c r="C58" s="40" t="s">
        <v>159</v>
      </c>
      <c r="D58" s="40" t="s">
        <v>308</v>
      </c>
      <c r="E58" s="129">
        <v>45016</v>
      </c>
      <c r="F58" s="129" t="s">
        <v>36</v>
      </c>
      <c r="G58" s="118" t="s">
        <v>159</v>
      </c>
    </row>
    <row r="59" spans="1:7" s="130" customFormat="1" x14ac:dyDescent="0.25">
      <c r="A59" s="40" t="s">
        <v>239</v>
      </c>
      <c r="B59" s="40" t="s">
        <v>309</v>
      </c>
      <c r="C59" s="40" t="s">
        <v>159</v>
      </c>
      <c r="D59" s="40" t="s">
        <v>308</v>
      </c>
      <c r="E59" s="129">
        <v>45016</v>
      </c>
      <c r="F59" s="129" t="s">
        <v>36</v>
      </c>
      <c r="G59" s="118">
        <v>350000</v>
      </c>
    </row>
    <row r="60" spans="1:7" s="130" customFormat="1" x14ac:dyDescent="0.25">
      <c r="A60" s="40" t="s">
        <v>257</v>
      </c>
      <c r="B60" s="40" t="s">
        <v>310</v>
      </c>
      <c r="C60" s="40" t="s">
        <v>159</v>
      </c>
      <c r="D60" s="40" t="s">
        <v>308</v>
      </c>
      <c r="E60" s="129">
        <v>44652</v>
      </c>
      <c r="F60" s="129" t="s">
        <v>36</v>
      </c>
      <c r="G60" s="126">
        <v>300000</v>
      </c>
    </row>
    <row r="61" spans="1:7" s="130" customFormat="1" x14ac:dyDescent="0.25">
      <c r="A61" s="40" t="s">
        <v>247</v>
      </c>
      <c r="B61" s="135" t="s">
        <v>311</v>
      </c>
      <c r="C61" s="40" t="s">
        <v>159</v>
      </c>
      <c r="D61" s="40" t="s">
        <v>308</v>
      </c>
      <c r="E61" s="129" t="s">
        <v>36</v>
      </c>
      <c r="F61" s="129" t="s">
        <v>36</v>
      </c>
      <c r="G61" s="118">
        <v>1000000</v>
      </c>
    </row>
    <row r="62" spans="1:7" s="130" customFormat="1" x14ac:dyDescent="0.25">
      <c r="A62" s="40" t="s">
        <v>312</v>
      </c>
      <c r="B62" s="40" t="s">
        <v>313</v>
      </c>
      <c r="C62" s="40" t="s">
        <v>314</v>
      </c>
      <c r="D62" s="40" t="s">
        <v>315</v>
      </c>
      <c r="E62" s="129">
        <v>47299</v>
      </c>
      <c r="F62" s="129" t="s">
        <v>196</v>
      </c>
      <c r="G62" s="118">
        <v>14000000</v>
      </c>
    </row>
    <row r="63" spans="1:7" s="130" customFormat="1" ht="25.5" x14ac:dyDescent="0.25">
      <c r="A63" s="40" t="s">
        <v>317</v>
      </c>
      <c r="B63" s="40" t="s">
        <v>318</v>
      </c>
      <c r="C63" s="40"/>
      <c r="D63" s="132" t="s">
        <v>315</v>
      </c>
      <c r="E63" s="129" t="s">
        <v>36</v>
      </c>
      <c r="F63" s="129"/>
      <c r="G63" s="118" t="s">
        <v>159</v>
      </c>
    </row>
    <row r="64" spans="1:7" s="130" customFormat="1" x14ac:dyDescent="0.25">
      <c r="A64" s="40" t="s">
        <v>203</v>
      </c>
      <c r="B64" s="40" t="s">
        <v>319</v>
      </c>
      <c r="C64" s="40" t="s">
        <v>320</v>
      </c>
      <c r="D64" s="40" t="s">
        <v>315</v>
      </c>
      <c r="E64" s="129">
        <v>45107</v>
      </c>
      <c r="F64" s="129">
        <v>45351</v>
      </c>
      <c r="G64" s="118">
        <v>225000</v>
      </c>
    </row>
    <row r="65" spans="1:7" s="130" customFormat="1" x14ac:dyDescent="0.25">
      <c r="A65" s="40" t="s">
        <v>197</v>
      </c>
      <c r="B65" s="40" t="s">
        <v>321</v>
      </c>
      <c r="C65" s="40"/>
      <c r="D65" s="40" t="s">
        <v>315</v>
      </c>
      <c r="E65" s="129"/>
      <c r="F65" s="129"/>
      <c r="G65" s="118"/>
    </row>
    <row r="66" spans="1:7" s="130" customFormat="1" ht="25.5" x14ac:dyDescent="0.25">
      <c r="A66" s="40" t="s">
        <v>317</v>
      </c>
      <c r="B66" s="40" t="s">
        <v>322</v>
      </c>
      <c r="C66" s="40" t="s">
        <v>323</v>
      </c>
      <c r="D66" s="40" t="s">
        <v>315</v>
      </c>
      <c r="E66" s="129">
        <v>44712</v>
      </c>
      <c r="F66" s="129" t="s">
        <v>36</v>
      </c>
      <c r="G66" s="118">
        <v>105000</v>
      </c>
    </row>
    <row r="67" spans="1:7" s="130" customFormat="1" x14ac:dyDescent="0.25">
      <c r="A67" s="40" t="s">
        <v>247</v>
      </c>
      <c r="B67" s="40" t="s">
        <v>324</v>
      </c>
      <c r="C67" s="40" t="s">
        <v>325</v>
      </c>
      <c r="D67" s="40" t="s">
        <v>315</v>
      </c>
      <c r="E67" s="129">
        <v>44957</v>
      </c>
      <c r="F67" s="129">
        <v>45322</v>
      </c>
      <c r="G67" s="118">
        <v>150000</v>
      </c>
    </row>
    <row r="68" spans="1:7" s="130" customFormat="1" x14ac:dyDescent="0.25">
      <c r="A68" s="40" t="s">
        <v>326</v>
      </c>
      <c r="B68" s="40" t="s">
        <v>327</v>
      </c>
      <c r="C68" s="40" t="s">
        <v>328</v>
      </c>
      <c r="D68" s="40" t="s">
        <v>315</v>
      </c>
      <c r="E68" s="129">
        <v>45016</v>
      </c>
      <c r="F68" s="129">
        <v>45747</v>
      </c>
      <c r="G68" s="118">
        <v>15000000</v>
      </c>
    </row>
    <row r="69" spans="1:7" s="130" customFormat="1" x14ac:dyDescent="0.25">
      <c r="A69" s="40" t="s">
        <v>247</v>
      </c>
      <c r="B69" s="40" t="s">
        <v>329</v>
      </c>
      <c r="C69" s="40" t="s">
        <v>330</v>
      </c>
      <c r="D69" s="40" t="s">
        <v>315</v>
      </c>
      <c r="E69" s="129">
        <v>45077</v>
      </c>
      <c r="F69" s="129"/>
      <c r="G69" s="118">
        <v>64000</v>
      </c>
    </row>
    <row r="70" spans="1:7" s="130" customFormat="1" x14ac:dyDescent="0.25">
      <c r="A70" s="40" t="s">
        <v>269</v>
      </c>
      <c r="B70" s="40" t="s">
        <v>331</v>
      </c>
      <c r="C70" s="40" t="s">
        <v>332</v>
      </c>
      <c r="D70" s="40" t="s">
        <v>315</v>
      </c>
      <c r="E70" s="129">
        <v>44895</v>
      </c>
      <c r="F70" s="129"/>
      <c r="G70" s="118">
        <v>200000</v>
      </c>
    </row>
    <row r="71" spans="1:7" s="130" customFormat="1" ht="25.5" x14ac:dyDescent="0.25">
      <c r="A71" s="40" t="s">
        <v>317</v>
      </c>
      <c r="B71" s="40" t="s">
        <v>333</v>
      </c>
      <c r="C71" s="40" t="s">
        <v>334</v>
      </c>
      <c r="D71" s="40" t="s">
        <v>315</v>
      </c>
      <c r="E71" s="129" t="s">
        <v>85</v>
      </c>
      <c r="F71" s="129"/>
      <c r="G71" s="118">
        <v>7750</v>
      </c>
    </row>
    <row r="72" spans="1:7" s="130" customFormat="1" x14ac:dyDescent="0.25">
      <c r="A72" s="40" t="s">
        <v>335</v>
      </c>
      <c r="B72" s="40" t="s">
        <v>336</v>
      </c>
      <c r="C72" s="40" t="s">
        <v>337</v>
      </c>
      <c r="D72" s="40" t="s">
        <v>315</v>
      </c>
      <c r="E72" s="129">
        <v>45534</v>
      </c>
      <c r="F72" s="129">
        <v>46264</v>
      </c>
      <c r="G72" s="118">
        <v>7000000</v>
      </c>
    </row>
    <row r="73" spans="1:7" s="130" customFormat="1" x14ac:dyDescent="0.25">
      <c r="A73" s="40" t="s">
        <v>260</v>
      </c>
      <c r="B73" s="40" t="s">
        <v>338</v>
      </c>
      <c r="C73" s="40" t="s">
        <v>159</v>
      </c>
      <c r="D73" s="40" t="s">
        <v>339</v>
      </c>
      <c r="E73" s="129">
        <v>45199</v>
      </c>
      <c r="F73" s="129">
        <v>45930</v>
      </c>
      <c r="G73" s="118">
        <v>25000</v>
      </c>
    </row>
    <row r="74" spans="1:7" s="130" customFormat="1" x14ac:dyDescent="0.25">
      <c r="A74" s="40" t="s">
        <v>340</v>
      </c>
      <c r="B74" s="40" t="s">
        <v>341</v>
      </c>
      <c r="C74" s="40" t="s">
        <v>159</v>
      </c>
      <c r="D74" s="40" t="s">
        <v>339</v>
      </c>
      <c r="E74" s="129" t="s">
        <v>36</v>
      </c>
      <c r="F74" s="129" t="s">
        <v>36</v>
      </c>
      <c r="G74" s="118">
        <v>50000</v>
      </c>
    </row>
    <row r="75" spans="1:7" s="130" customFormat="1" ht="25.5" x14ac:dyDescent="0.25">
      <c r="A75" s="40" t="s">
        <v>257</v>
      </c>
      <c r="B75" s="40" t="s">
        <v>342</v>
      </c>
      <c r="C75" s="40" t="s">
        <v>159</v>
      </c>
      <c r="D75" s="40" t="s">
        <v>343</v>
      </c>
      <c r="E75" s="129">
        <v>45199</v>
      </c>
      <c r="F75" s="129" t="s">
        <v>36</v>
      </c>
      <c r="G75" s="118">
        <v>1800000</v>
      </c>
    </row>
    <row r="76" spans="1:7" s="130" customFormat="1" x14ac:dyDescent="0.25">
      <c r="A76" s="40" t="s">
        <v>257</v>
      </c>
      <c r="B76" s="40" t="s">
        <v>307</v>
      </c>
      <c r="C76" s="40" t="s">
        <v>159</v>
      </c>
      <c r="D76" s="40" t="s">
        <v>344</v>
      </c>
      <c r="E76" s="129">
        <v>44651</v>
      </c>
      <c r="F76" s="129">
        <v>45016</v>
      </c>
      <c r="G76" s="118">
        <v>390000</v>
      </c>
    </row>
    <row r="77" spans="1:7" s="130" customFormat="1" x14ac:dyDescent="0.25">
      <c r="A77" s="40" t="s">
        <v>257</v>
      </c>
      <c r="B77" s="40" t="s">
        <v>345</v>
      </c>
      <c r="C77" s="40" t="s">
        <v>159</v>
      </c>
      <c r="D77" s="40" t="s">
        <v>344</v>
      </c>
      <c r="E77" s="129" t="s">
        <v>36</v>
      </c>
      <c r="F77" s="129" t="s">
        <v>36</v>
      </c>
      <c r="G77" s="118" t="s">
        <v>159</v>
      </c>
    </row>
    <row r="78" spans="1:7" s="130" customFormat="1" ht="51" x14ac:dyDescent="0.25">
      <c r="A78" s="40" t="s">
        <v>346</v>
      </c>
      <c r="B78" s="135" t="s">
        <v>347</v>
      </c>
      <c r="C78" s="40" t="s">
        <v>159</v>
      </c>
      <c r="D78" s="40" t="s">
        <v>344</v>
      </c>
      <c r="E78" s="129" t="s">
        <v>36</v>
      </c>
      <c r="F78" s="129" t="s">
        <v>36</v>
      </c>
      <c r="G78" s="118" t="s">
        <v>348</v>
      </c>
    </row>
    <row r="79" spans="1:7" s="130" customFormat="1" x14ac:dyDescent="0.25">
      <c r="A79" s="40" t="s">
        <v>349</v>
      </c>
      <c r="B79" s="40" t="s">
        <v>350</v>
      </c>
      <c r="C79" s="40" t="s">
        <v>159</v>
      </c>
      <c r="D79" s="40" t="s">
        <v>159</v>
      </c>
      <c r="E79" s="129">
        <v>45016</v>
      </c>
      <c r="F79" s="129" t="s">
        <v>196</v>
      </c>
      <c r="G79" s="126">
        <v>20000</v>
      </c>
    </row>
    <row r="80" spans="1:7" s="130" customFormat="1" ht="25.5" x14ac:dyDescent="0.25">
      <c r="A80" s="40" t="s">
        <v>257</v>
      </c>
      <c r="B80" s="40" t="s">
        <v>351</v>
      </c>
      <c r="C80" s="40" t="s">
        <v>159</v>
      </c>
      <c r="D80" s="40" t="s">
        <v>159</v>
      </c>
      <c r="E80" s="129" t="s">
        <v>36</v>
      </c>
      <c r="F80" s="129" t="s">
        <v>36</v>
      </c>
      <c r="G80" s="118">
        <v>90000</v>
      </c>
    </row>
    <row r="81" spans="1:7" s="130" customFormat="1" x14ac:dyDescent="0.25">
      <c r="A81" s="40" t="s">
        <v>287</v>
      </c>
      <c r="B81" s="40" t="s">
        <v>352</v>
      </c>
      <c r="C81" s="40"/>
      <c r="D81" s="40"/>
      <c r="E81" s="129">
        <v>44651</v>
      </c>
      <c r="F81" s="129"/>
      <c r="G81" s="118">
        <v>100000</v>
      </c>
    </row>
    <row r="82" spans="1:7" s="130" customFormat="1" ht="30" x14ac:dyDescent="0.25">
      <c r="A82" s="40" t="s">
        <v>353</v>
      </c>
      <c r="B82" s="136" t="s">
        <v>354</v>
      </c>
      <c r="C82" s="40" t="s">
        <v>159</v>
      </c>
      <c r="D82" s="40" t="s">
        <v>344</v>
      </c>
      <c r="E82" s="129" t="s">
        <v>36</v>
      </c>
      <c r="F82" s="129" t="s">
        <v>36</v>
      </c>
      <c r="G82" s="126">
        <v>20000</v>
      </c>
    </row>
    <row r="83" spans="1:7" s="130" customFormat="1" x14ac:dyDescent="0.25">
      <c r="A83" s="137" t="s">
        <v>200</v>
      </c>
      <c r="B83" s="137" t="s">
        <v>355</v>
      </c>
      <c r="C83" s="137" t="s">
        <v>159</v>
      </c>
      <c r="D83" s="137" t="s">
        <v>190</v>
      </c>
      <c r="E83" s="131">
        <v>45016</v>
      </c>
      <c r="F83" s="131" t="s">
        <v>196</v>
      </c>
      <c r="G83" s="138" t="s">
        <v>159</v>
      </c>
    </row>
    <row r="84" spans="1:7" s="130" customFormat="1" x14ac:dyDescent="0.25">
      <c r="A84" s="40" t="s">
        <v>200</v>
      </c>
      <c r="B84" s="40" t="s">
        <v>356</v>
      </c>
      <c r="C84" s="40" t="s">
        <v>159</v>
      </c>
      <c r="D84" s="40" t="s">
        <v>190</v>
      </c>
      <c r="E84" s="129">
        <v>45016</v>
      </c>
      <c r="F84" s="129" t="s">
        <v>196</v>
      </c>
      <c r="G84" s="118" t="s">
        <v>159</v>
      </c>
    </row>
    <row r="85" spans="1:7" s="130" customFormat="1" x14ac:dyDescent="0.25">
      <c r="A85" s="40" t="s">
        <v>200</v>
      </c>
      <c r="B85" s="40" t="s">
        <v>357</v>
      </c>
      <c r="C85" s="40" t="s">
        <v>159</v>
      </c>
      <c r="D85" s="40" t="s">
        <v>190</v>
      </c>
      <c r="E85" s="129">
        <v>45016</v>
      </c>
      <c r="F85" s="129" t="s">
        <v>196</v>
      </c>
      <c r="G85" s="118" t="s">
        <v>159</v>
      </c>
    </row>
    <row r="86" spans="1:7" s="130" customFormat="1" x14ac:dyDescent="0.25">
      <c r="A86" s="40" t="s">
        <v>200</v>
      </c>
      <c r="B86" s="40" t="s">
        <v>358</v>
      </c>
      <c r="C86" s="40" t="s">
        <v>159</v>
      </c>
      <c r="D86" s="40" t="s">
        <v>190</v>
      </c>
      <c r="E86" s="129">
        <v>45016</v>
      </c>
      <c r="F86" s="129" t="s">
        <v>196</v>
      </c>
      <c r="G86" s="118" t="s">
        <v>159</v>
      </c>
    </row>
    <row r="87" spans="1:7" s="130" customFormat="1" x14ac:dyDescent="0.25">
      <c r="A87" s="40" t="s">
        <v>200</v>
      </c>
      <c r="B87" s="40" t="s">
        <v>359</v>
      </c>
      <c r="C87" s="40" t="s">
        <v>159</v>
      </c>
      <c r="D87" s="40" t="s">
        <v>190</v>
      </c>
      <c r="E87" s="129">
        <v>45016</v>
      </c>
      <c r="F87" s="129" t="s">
        <v>196</v>
      </c>
      <c r="G87" s="118" t="s">
        <v>159</v>
      </c>
    </row>
    <row r="88" spans="1:7" s="130" customFormat="1" x14ac:dyDescent="0.25">
      <c r="A88" s="40" t="s">
        <v>200</v>
      </c>
      <c r="B88" s="40" t="s">
        <v>360</v>
      </c>
      <c r="C88" s="40" t="s">
        <v>159</v>
      </c>
      <c r="D88" s="40" t="s">
        <v>190</v>
      </c>
      <c r="E88" s="129">
        <v>45016</v>
      </c>
      <c r="F88" s="129" t="s">
        <v>196</v>
      </c>
      <c r="G88" s="118" t="s">
        <v>159</v>
      </c>
    </row>
    <row r="89" spans="1:7" s="130" customFormat="1" ht="25.5" x14ac:dyDescent="0.25">
      <c r="A89" s="40" t="s">
        <v>361</v>
      </c>
      <c r="B89" s="40" t="s">
        <v>362</v>
      </c>
      <c r="C89" s="40" t="s">
        <v>363</v>
      </c>
      <c r="D89" s="40" t="s">
        <v>268</v>
      </c>
      <c r="E89" s="129">
        <v>45350</v>
      </c>
      <c r="F89" s="129">
        <v>46081</v>
      </c>
      <c r="G89" s="118">
        <v>75000</v>
      </c>
    </row>
    <row r="90" spans="1:7" s="130" customFormat="1" x14ac:dyDescent="0.25">
      <c r="A90" s="40"/>
      <c r="B90" s="40" t="s">
        <v>364</v>
      </c>
      <c r="C90" s="40"/>
      <c r="D90" s="40" t="s">
        <v>268</v>
      </c>
      <c r="E90" s="129"/>
      <c r="F90" s="129"/>
      <c r="G90" s="118"/>
    </row>
    <row r="91" spans="1:7" s="130" customFormat="1" ht="25.5" x14ac:dyDescent="0.25">
      <c r="A91" s="40" t="s">
        <v>353</v>
      </c>
      <c r="B91" s="40" t="s">
        <v>365</v>
      </c>
      <c r="C91" s="40" t="s">
        <v>159</v>
      </c>
      <c r="D91" s="40" t="s">
        <v>344</v>
      </c>
      <c r="E91" s="129" t="s">
        <v>36</v>
      </c>
      <c r="F91" s="129" t="s">
        <v>36</v>
      </c>
      <c r="G91" s="126">
        <v>90000</v>
      </c>
    </row>
    <row r="92" spans="1:7" s="130" customFormat="1" x14ac:dyDescent="0.25">
      <c r="A92" s="139"/>
      <c r="B92" s="139"/>
      <c r="C92" s="139"/>
      <c r="D92" s="139"/>
      <c r="E92" s="140"/>
      <c r="F92" s="140"/>
      <c r="G92" s="141"/>
    </row>
    <row r="93" spans="1:7" s="130" customFormat="1" x14ac:dyDescent="0.25">
      <c r="A93" s="139"/>
      <c r="B93" s="139"/>
      <c r="C93" s="139"/>
      <c r="D93" s="139"/>
      <c r="E93" s="140"/>
      <c r="F93" s="140"/>
      <c r="G93" s="141"/>
    </row>
    <row r="94" spans="1:7" s="130" customFormat="1" x14ac:dyDescent="0.25">
      <c r="A94" s="139"/>
      <c r="B94" s="139"/>
      <c r="C94" s="139"/>
      <c r="D94" s="139"/>
      <c r="E94" s="140"/>
      <c r="F94" s="140"/>
      <c r="G94" s="141"/>
    </row>
  </sheetData>
  <conditionalFormatting sqref="G38 G42">
    <cfRule type="containsText" dxfId="168" priority="596" operator="containsText" text="Blue">
      <formula>NOT(ISERROR(SEARCH("Blue",G38)))</formula>
    </cfRule>
  </conditionalFormatting>
  <conditionalFormatting sqref="G38 G42">
    <cfRule type="containsText" dxfId="167" priority="595" operator="containsText" text="Amber">
      <formula>NOT(ISERROR(SEARCH("Amber",G38)))</formula>
    </cfRule>
  </conditionalFormatting>
  <conditionalFormatting sqref="G38 G42">
    <cfRule type="containsText" dxfId="166" priority="594" operator="containsText" text="Green">
      <formula>NOT(ISERROR(SEARCH("Green",G38)))</formula>
    </cfRule>
  </conditionalFormatting>
  <conditionalFormatting sqref="G38 G42">
    <cfRule type="containsText" dxfId="165" priority="593" operator="containsText" text="Red">
      <formula>NOT(ISERROR(SEARCH("Red",G38)))</formula>
    </cfRule>
  </conditionalFormatting>
  <conditionalFormatting sqref="G38 G42">
    <cfRule type="expression" dxfId="164" priority="592">
      <formula>(#REF!="Y")</formula>
    </cfRule>
  </conditionalFormatting>
  <conditionalFormatting sqref="G43">
    <cfRule type="containsText" dxfId="163" priority="371" operator="containsText" text="Blue">
      <formula>NOT(ISERROR(SEARCH("Blue",G43)))</formula>
    </cfRule>
  </conditionalFormatting>
  <conditionalFormatting sqref="G43">
    <cfRule type="containsText" dxfId="162" priority="370" operator="containsText" text="Amber">
      <formula>NOT(ISERROR(SEARCH("Amber",G43)))</formula>
    </cfRule>
  </conditionalFormatting>
  <conditionalFormatting sqref="G43">
    <cfRule type="containsText" dxfId="161" priority="369" operator="containsText" text="Green">
      <formula>NOT(ISERROR(SEARCH("Green",G43)))</formula>
    </cfRule>
  </conditionalFormatting>
  <conditionalFormatting sqref="G43">
    <cfRule type="containsText" dxfId="160" priority="368" operator="containsText" text="Red">
      <formula>NOT(ISERROR(SEARCH("Red",G43)))</formula>
    </cfRule>
  </conditionalFormatting>
  <conditionalFormatting sqref="G43">
    <cfRule type="expression" dxfId="159" priority="367">
      <formula>(#REF!="Y")</formula>
    </cfRule>
  </conditionalFormatting>
  <conditionalFormatting sqref="G39:G40">
    <cfRule type="containsText" dxfId="158" priority="219" operator="containsText" text="Blue">
      <formula>NOT(ISERROR(SEARCH("Blue",G39)))</formula>
    </cfRule>
  </conditionalFormatting>
  <conditionalFormatting sqref="G39:G40">
    <cfRule type="containsText" dxfId="157" priority="218" operator="containsText" text="Amber">
      <formula>NOT(ISERROR(SEARCH("Amber",G39)))</formula>
    </cfRule>
  </conditionalFormatting>
  <conditionalFormatting sqref="G39:G40">
    <cfRule type="containsText" dxfId="156" priority="217" operator="containsText" text="Green">
      <formula>NOT(ISERROR(SEARCH("Green",G39)))</formula>
    </cfRule>
  </conditionalFormatting>
  <conditionalFormatting sqref="G39:G40">
    <cfRule type="containsText" dxfId="155" priority="216" operator="containsText" text="Red">
      <formula>NOT(ISERROR(SEARCH("Red",G39)))</formula>
    </cfRule>
  </conditionalFormatting>
  <conditionalFormatting sqref="G39:G40">
    <cfRule type="expression" dxfId="154" priority="215">
      <formula>(#REF!="Y")</formula>
    </cfRule>
  </conditionalFormatting>
  <conditionalFormatting sqref="G41">
    <cfRule type="containsText" dxfId="153" priority="200" operator="containsText" text="Blue">
      <formula>NOT(ISERROR(SEARCH("Blue",G41)))</formula>
    </cfRule>
  </conditionalFormatting>
  <conditionalFormatting sqref="G41">
    <cfRule type="containsText" dxfId="152" priority="199" operator="containsText" text="Amber">
      <formula>NOT(ISERROR(SEARCH("Amber",G41)))</formula>
    </cfRule>
  </conditionalFormatting>
  <conditionalFormatting sqref="G41">
    <cfRule type="containsText" dxfId="151" priority="198" operator="containsText" text="Green">
      <formula>NOT(ISERROR(SEARCH("Green",G41)))</formula>
    </cfRule>
  </conditionalFormatting>
  <conditionalFormatting sqref="G41">
    <cfRule type="containsText" dxfId="150" priority="197" operator="containsText" text="Red">
      <formula>NOT(ISERROR(SEARCH("Red",G41)))</formula>
    </cfRule>
  </conditionalFormatting>
  <conditionalFormatting sqref="G41">
    <cfRule type="expression" dxfId="149" priority="196">
      <formula>(#REF!="Y")</formula>
    </cfRule>
  </conditionalFormatting>
  <dataValidations count="1">
    <dataValidation type="list" allowBlank="1" showInputMessage="1" showErrorMessage="1" sqref="G38:G43" xr:uid="{4BBF80CD-27CC-4534-BE8E-510900642514}">
      <formula1>BRAG2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F3A63-AA46-4ADB-8CDD-57FC172BA5E3}">
  <dimension ref="A1:J17"/>
  <sheetViews>
    <sheetView workbookViewId="0">
      <selection activeCell="D5" sqref="D5"/>
    </sheetView>
  </sheetViews>
  <sheetFormatPr defaultRowHeight="15" x14ac:dyDescent="0.25"/>
  <cols>
    <col min="2" max="2" width="99.28515625" customWidth="1"/>
    <col min="3" max="3" width="14" customWidth="1"/>
    <col min="9" max="9" width="13.5703125" customWidth="1"/>
  </cols>
  <sheetData>
    <row r="1" spans="1:10" ht="51" x14ac:dyDescent="0.25">
      <c r="A1" s="419"/>
      <c r="B1" s="419" t="s">
        <v>1</v>
      </c>
      <c r="C1" s="419" t="s">
        <v>2</v>
      </c>
      <c r="D1" s="419" t="s">
        <v>367</v>
      </c>
      <c r="E1" s="419" t="s">
        <v>5</v>
      </c>
      <c r="F1" s="419" t="s">
        <v>6</v>
      </c>
      <c r="G1" s="420" t="s">
        <v>7</v>
      </c>
      <c r="H1" s="420" t="s">
        <v>8</v>
      </c>
      <c r="I1" s="419" t="s">
        <v>369</v>
      </c>
      <c r="J1" s="421" t="s">
        <v>9</v>
      </c>
    </row>
    <row r="2" spans="1:10" ht="15.75" x14ac:dyDescent="0.25">
      <c r="A2" s="485" t="s">
        <v>370</v>
      </c>
      <c r="B2" s="485"/>
      <c r="C2" s="485"/>
      <c r="D2" s="485"/>
      <c r="E2" s="485"/>
      <c r="F2" s="485"/>
      <c r="G2" s="485"/>
      <c r="H2" s="485"/>
      <c r="I2" s="485"/>
      <c r="J2" s="485"/>
    </row>
    <row r="3" spans="1:10" ht="31.5" x14ac:dyDescent="0.25">
      <c r="A3" s="422"/>
      <c r="B3" s="210" t="s">
        <v>567</v>
      </c>
      <c r="C3" s="193" t="s">
        <v>568</v>
      </c>
      <c r="D3" s="193" t="s">
        <v>569</v>
      </c>
      <c r="E3" s="211" t="s">
        <v>374</v>
      </c>
      <c r="F3" s="418" t="s">
        <v>35</v>
      </c>
      <c r="G3" s="206" t="s">
        <v>570</v>
      </c>
      <c r="H3" s="206" t="s">
        <v>570</v>
      </c>
      <c r="I3" s="224">
        <v>44652</v>
      </c>
      <c r="J3" s="225">
        <v>41000</v>
      </c>
    </row>
    <row r="4" spans="1:10" ht="31.5" x14ac:dyDescent="0.25">
      <c r="A4" s="422"/>
      <c r="B4" s="210" t="s">
        <v>571</v>
      </c>
      <c r="C4" s="193" t="s">
        <v>568</v>
      </c>
      <c r="D4" s="193" t="s">
        <v>569</v>
      </c>
      <c r="E4" s="418" t="s">
        <v>374</v>
      </c>
      <c r="F4" s="418" t="s">
        <v>35</v>
      </c>
      <c r="G4" s="206">
        <v>44804</v>
      </c>
      <c r="H4" s="206" t="s">
        <v>570</v>
      </c>
      <c r="I4" s="224">
        <v>44805</v>
      </c>
      <c r="J4" s="225">
        <v>55510</v>
      </c>
    </row>
    <row r="5" spans="1:10" ht="31.5" x14ac:dyDescent="0.25">
      <c r="A5" s="422"/>
      <c r="B5" s="210" t="s">
        <v>572</v>
      </c>
      <c r="C5" s="193" t="s">
        <v>568</v>
      </c>
      <c r="D5" s="193" t="s">
        <v>569</v>
      </c>
      <c r="E5" s="418" t="s">
        <v>374</v>
      </c>
      <c r="F5" s="418" t="s">
        <v>35</v>
      </c>
      <c r="G5" s="206">
        <v>44808</v>
      </c>
      <c r="H5" s="423" t="s">
        <v>36</v>
      </c>
      <c r="I5" s="206">
        <v>44809</v>
      </c>
      <c r="J5" s="225">
        <v>29500</v>
      </c>
    </row>
    <row r="6" spans="1:10" ht="31.5" x14ac:dyDescent="0.25">
      <c r="A6" s="422"/>
      <c r="B6" s="210" t="s">
        <v>573</v>
      </c>
      <c r="C6" s="193" t="s">
        <v>568</v>
      </c>
      <c r="D6" s="193" t="s">
        <v>569</v>
      </c>
      <c r="E6" s="418" t="s">
        <v>374</v>
      </c>
      <c r="F6" s="418" t="s">
        <v>35</v>
      </c>
      <c r="G6" s="206" t="s">
        <v>570</v>
      </c>
      <c r="H6" s="206" t="s">
        <v>570</v>
      </c>
      <c r="I6" s="224" t="s">
        <v>574</v>
      </c>
      <c r="J6" s="225">
        <v>25600</v>
      </c>
    </row>
    <row r="7" spans="1:10" ht="31.5" x14ac:dyDescent="0.25">
      <c r="A7" s="422"/>
      <c r="B7" s="210" t="s">
        <v>575</v>
      </c>
      <c r="C7" s="193" t="s">
        <v>568</v>
      </c>
      <c r="D7" s="193" t="s">
        <v>569</v>
      </c>
      <c r="E7" s="418" t="s">
        <v>374</v>
      </c>
      <c r="F7" s="418" t="s">
        <v>35</v>
      </c>
      <c r="G7" s="206" t="s">
        <v>570</v>
      </c>
      <c r="H7" s="206" t="s">
        <v>570</v>
      </c>
      <c r="I7" s="224" t="s">
        <v>574</v>
      </c>
      <c r="J7" s="225">
        <v>37000</v>
      </c>
    </row>
    <row r="8" spans="1:10" ht="31.5" x14ac:dyDescent="0.25">
      <c r="A8" s="422"/>
      <c r="B8" s="210" t="s">
        <v>576</v>
      </c>
      <c r="C8" s="193" t="s">
        <v>568</v>
      </c>
      <c r="D8" s="193" t="s">
        <v>569</v>
      </c>
      <c r="E8" s="418" t="s">
        <v>374</v>
      </c>
      <c r="F8" s="418" t="s">
        <v>35</v>
      </c>
      <c r="G8" s="206" t="s">
        <v>570</v>
      </c>
      <c r="H8" s="206" t="s">
        <v>570</v>
      </c>
      <c r="I8" s="224">
        <v>44805</v>
      </c>
      <c r="J8" s="225">
        <v>32220</v>
      </c>
    </row>
    <row r="9" spans="1:10" ht="15.75" x14ac:dyDescent="0.25">
      <c r="A9" s="486" t="s">
        <v>398</v>
      </c>
      <c r="B9" s="486"/>
      <c r="C9" s="486"/>
      <c r="D9" s="486"/>
      <c r="E9" s="486"/>
      <c r="F9" s="486"/>
      <c r="G9" s="486"/>
      <c r="H9" s="486"/>
      <c r="I9" s="486"/>
      <c r="J9" s="486"/>
    </row>
    <row r="10" spans="1:10" ht="15.75" x14ac:dyDescent="0.25">
      <c r="A10" s="486" t="s">
        <v>401</v>
      </c>
      <c r="B10" s="486"/>
      <c r="C10" s="486"/>
      <c r="D10" s="486"/>
      <c r="E10" s="486"/>
      <c r="F10" s="486"/>
      <c r="G10" s="486"/>
      <c r="H10" s="486"/>
      <c r="I10" s="486"/>
      <c r="J10" s="486"/>
    </row>
    <row r="11" spans="1:10" x14ac:dyDescent="0.25">
      <c r="A11" s="32"/>
      <c r="B11" s="32"/>
      <c r="C11" s="32"/>
      <c r="D11" s="32"/>
      <c r="E11" s="32"/>
      <c r="F11" s="32"/>
      <c r="G11" s="95"/>
      <c r="H11" s="95"/>
      <c r="I11" s="32"/>
      <c r="J11" s="96"/>
    </row>
    <row r="12" spans="1:10" ht="15.75" x14ac:dyDescent="0.25">
      <c r="A12" s="486" t="s">
        <v>406</v>
      </c>
      <c r="B12" s="486"/>
      <c r="C12" s="486"/>
      <c r="D12" s="486"/>
      <c r="E12" s="486"/>
      <c r="F12" s="486"/>
      <c r="G12" s="486"/>
      <c r="H12" s="486"/>
      <c r="I12" s="486"/>
      <c r="J12" s="486"/>
    </row>
    <row r="13" spans="1:10" ht="31.5" x14ac:dyDescent="0.25">
      <c r="A13" s="422"/>
      <c r="B13" s="210" t="s">
        <v>577</v>
      </c>
      <c r="C13" s="193" t="s">
        <v>568</v>
      </c>
      <c r="D13" s="193" t="s">
        <v>372</v>
      </c>
      <c r="E13" s="418" t="s">
        <v>381</v>
      </c>
      <c r="F13" s="418" t="s">
        <v>35</v>
      </c>
      <c r="G13" s="206" t="s">
        <v>570</v>
      </c>
      <c r="H13" s="423" t="s">
        <v>36</v>
      </c>
      <c r="I13" s="224">
        <v>44713</v>
      </c>
      <c r="J13" s="424">
        <v>25000</v>
      </c>
    </row>
    <row r="14" spans="1:10" ht="31.5" x14ac:dyDescent="0.25">
      <c r="A14" s="422"/>
      <c r="B14" s="210" t="s">
        <v>578</v>
      </c>
      <c r="C14" s="193" t="s">
        <v>568</v>
      </c>
      <c r="D14" s="193" t="s">
        <v>372</v>
      </c>
      <c r="E14" s="418" t="s">
        <v>374</v>
      </c>
      <c r="F14" s="418" t="s">
        <v>35</v>
      </c>
      <c r="G14" s="206" t="s">
        <v>570</v>
      </c>
      <c r="H14" s="423" t="s">
        <v>36</v>
      </c>
      <c r="I14" s="224">
        <v>44652</v>
      </c>
      <c r="J14" s="424">
        <v>48500</v>
      </c>
    </row>
    <row r="15" spans="1:10" ht="31.5" x14ac:dyDescent="0.25">
      <c r="A15" s="422"/>
      <c r="B15" s="210" t="s">
        <v>579</v>
      </c>
      <c r="C15" s="193" t="s">
        <v>568</v>
      </c>
      <c r="D15" s="193" t="s">
        <v>372</v>
      </c>
      <c r="E15" s="418" t="s">
        <v>381</v>
      </c>
      <c r="F15" s="418" t="s">
        <v>35</v>
      </c>
      <c r="G15" s="206">
        <v>44348</v>
      </c>
      <c r="H15" s="423" t="s">
        <v>36</v>
      </c>
      <c r="I15" s="224">
        <v>44682</v>
      </c>
      <c r="J15" s="225">
        <v>24000</v>
      </c>
    </row>
    <row r="16" spans="1:10" ht="31.5" x14ac:dyDescent="0.25">
      <c r="A16" s="422"/>
      <c r="B16" s="210" t="s">
        <v>580</v>
      </c>
      <c r="C16" s="193" t="s">
        <v>568</v>
      </c>
      <c r="D16" s="193" t="s">
        <v>372</v>
      </c>
      <c r="E16" s="418" t="s">
        <v>374</v>
      </c>
      <c r="F16" s="418" t="s">
        <v>35</v>
      </c>
      <c r="G16" s="206" t="s">
        <v>570</v>
      </c>
      <c r="H16" s="423" t="s">
        <v>36</v>
      </c>
      <c r="I16" s="206">
        <v>44682</v>
      </c>
      <c r="J16" s="225">
        <v>32000</v>
      </c>
    </row>
    <row r="17" spans="1:10" ht="31.5" x14ac:dyDescent="0.25">
      <c r="A17" s="210"/>
      <c r="B17" s="210" t="s">
        <v>581</v>
      </c>
      <c r="C17" s="193" t="s">
        <v>568</v>
      </c>
      <c r="D17" s="193" t="s">
        <v>372</v>
      </c>
      <c r="E17" s="418" t="s">
        <v>374</v>
      </c>
      <c r="F17" s="418" t="s">
        <v>35</v>
      </c>
      <c r="G17" s="206" t="s">
        <v>570</v>
      </c>
      <c r="H17" s="423" t="s">
        <v>36</v>
      </c>
      <c r="I17" s="224">
        <v>44562</v>
      </c>
      <c r="J17" s="225">
        <v>100000</v>
      </c>
    </row>
  </sheetData>
  <mergeCells count="4">
    <mergeCell ref="A2:J2"/>
    <mergeCell ref="A9:J9"/>
    <mergeCell ref="A10:J10"/>
    <mergeCell ref="A12:J12"/>
  </mergeCells>
  <conditionalFormatting sqref="B13:B16">
    <cfRule type="expression" dxfId="17" priority="25">
      <formula>(#REF!="Y")</formula>
    </cfRule>
  </conditionalFormatting>
  <conditionalFormatting sqref="C13:D16">
    <cfRule type="expression" dxfId="16" priority="20">
      <formula>(#REF!="Y")</formula>
    </cfRule>
  </conditionalFormatting>
  <conditionalFormatting sqref="C13:C16">
    <cfRule type="expression" dxfId="15" priority="19">
      <formula>(#REF!="Y")</formula>
    </cfRule>
  </conditionalFormatting>
  <conditionalFormatting sqref="H13:J16 B13:D16 F13:F16">
    <cfRule type="expression" dxfId="14" priority="18">
      <formula>(#REF!="Y")</formula>
    </cfRule>
  </conditionalFormatting>
  <conditionalFormatting sqref="B3:B6 C14:D17 B15:B17">
    <cfRule type="expression" dxfId="13" priority="17">
      <formula>(#REF!="Y")</formula>
    </cfRule>
  </conditionalFormatting>
  <conditionalFormatting sqref="C15:C16">
    <cfRule type="expression" dxfId="12" priority="16">
      <formula>(#REF!="Y")</formula>
    </cfRule>
  </conditionalFormatting>
  <conditionalFormatting sqref="C13:D16">
    <cfRule type="expression" dxfId="11" priority="15">
      <formula>(#REF!="Y")</formula>
    </cfRule>
  </conditionalFormatting>
  <conditionalFormatting sqref="C13:C16">
    <cfRule type="expression" dxfId="10" priority="14">
      <formula>(#REF!="Y")</formula>
    </cfRule>
  </conditionalFormatting>
  <conditionalFormatting sqref="D16">
    <cfRule type="expression" dxfId="9" priority="13">
      <formula>(#REF!="Y")</formula>
    </cfRule>
  </conditionalFormatting>
  <conditionalFormatting sqref="C16">
    <cfRule type="expression" dxfId="8" priority="12">
      <formula>(#REF!="Y")</formula>
    </cfRule>
  </conditionalFormatting>
  <conditionalFormatting sqref="C6">
    <cfRule type="expression" dxfId="7" priority="11">
      <formula>(#REF!="Y")</formula>
    </cfRule>
  </conditionalFormatting>
  <conditionalFormatting sqref="D15:D16">
    <cfRule type="expression" dxfId="6" priority="10">
      <formula>(#REF!="Y")</formula>
    </cfRule>
  </conditionalFormatting>
  <conditionalFormatting sqref="D3:D4">
    <cfRule type="expression" dxfId="5" priority="8">
      <formula>(#REF!="Y")</formula>
    </cfRule>
  </conditionalFormatting>
  <conditionalFormatting sqref="C3:C4">
    <cfRule type="expression" dxfId="4" priority="7">
      <formula>(#REF!="Y")</formula>
    </cfRule>
  </conditionalFormatting>
  <conditionalFormatting sqref="B7:B8">
    <cfRule type="expression" dxfId="3" priority="6">
      <formula>(#REF!="Y")</formula>
    </cfRule>
  </conditionalFormatting>
  <conditionalFormatting sqref="C7:C8">
    <cfRule type="expression" dxfId="2" priority="5">
      <formula>(#REF!="Y")</formula>
    </cfRule>
  </conditionalFormatting>
  <conditionalFormatting sqref="C5">
    <cfRule type="expression" dxfId="1" priority="3">
      <formula>(#REF!="Y")</formula>
    </cfRule>
  </conditionalFormatting>
  <conditionalFormatting sqref="D5:D8">
    <cfRule type="expression" dxfId="0" priority="2">
      <formula>(#REF!="Y")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62560-2795-45CB-9AAC-093B632EF6E7}">
  <dimension ref="A1:J15"/>
  <sheetViews>
    <sheetView workbookViewId="0">
      <selection activeCell="F6" sqref="F6"/>
    </sheetView>
  </sheetViews>
  <sheetFormatPr defaultRowHeight="15" x14ac:dyDescent="0.25"/>
  <cols>
    <col min="1" max="1" width="20.42578125" customWidth="1"/>
    <col min="2" max="2" width="86.7109375" customWidth="1"/>
    <col min="3" max="3" width="13.140625" customWidth="1"/>
    <col min="4" max="4" width="14.5703125" customWidth="1"/>
    <col min="5" max="5" width="16.28515625" customWidth="1"/>
    <col min="6" max="6" width="18.28515625" customWidth="1"/>
    <col min="7" max="7" width="16" customWidth="1"/>
    <col min="8" max="8" width="18.85546875" customWidth="1"/>
    <col min="9" max="9" width="14.5703125" customWidth="1"/>
    <col min="10" max="10" width="13.42578125" customWidth="1"/>
  </cols>
  <sheetData>
    <row r="1" spans="1:10" ht="111" thickBot="1" x14ac:dyDescent="0.3">
      <c r="A1" s="425" t="s">
        <v>0</v>
      </c>
      <c r="B1" s="426" t="s">
        <v>1</v>
      </c>
      <c r="C1" s="426" t="s">
        <v>2</v>
      </c>
      <c r="D1" s="426" t="s">
        <v>367</v>
      </c>
      <c r="E1" s="426" t="s">
        <v>5</v>
      </c>
      <c r="F1" s="426" t="s">
        <v>368</v>
      </c>
      <c r="G1" s="427" t="s">
        <v>7</v>
      </c>
      <c r="H1" s="427" t="s">
        <v>8</v>
      </c>
      <c r="I1" s="427" t="s">
        <v>369</v>
      </c>
      <c r="J1" s="428" t="s">
        <v>9</v>
      </c>
    </row>
    <row r="2" spans="1:10" ht="16.5" thickBot="1" x14ac:dyDescent="0.3">
      <c r="A2" s="477" t="s">
        <v>370</v>
      </c>
      <c r="B2" s="478"/>
      <c r="C2" s="478"/>
      <c r="D2" s="478"/>
      <c r="E2" s="478"/>
      <c r="F2" s="478"/>
      <c r="G2" s="478"/>
      <c r="H2" s="478"/>
      <c r="I2" s="478"/>
      <c r="J2" s="478"/>
    </row>
    <row r="3" spans="1:10" x14ac:dyDescent="0.25">
      <c r="A3" s="429" t="s">
        <v>225</v>
      </c>
      <c r="B3" s="430" t="s">
        <v>582</v>
      </c>
      <c r="C3" s="431" t="s">
        <v>159</v>
      </c>
      <c r="D3" s="432" t="s">
        <v>372</v>
      </c>
      <c r="E3" s="433" t="s">
        <v>159</v>
      </c>
      <c r="F3" s="432" t="s">
        <v>193</v>
      </c>
      <c r="G3" s="432" t="s">
        <v>193</v>
      </c>
      <c r="H3" s="432" t="s">
        <v>193</v>
      </c>
      <c r="I3" s="434" t="s">
        <v>159</v>
      </c>
      <c r="J3" s="435">
        <v>2000000</v>
      </c>
    </row>
    <row r="4" spans="1:10" ht="30" x14ac:dyDescent="0.25">
      <c r="A4" s="429" t="s">
        <v>225</v>
      </c>
      <c r="B4" s="430" t="s">
        <v>583</v>
      </c>
      <c r="C4" s="431" t="s">
        <v>159</v>
      </c>
      <c r="D4" s="432" t="s">
        <v>372</v>
      </c>
      <c r="E4" s="433" t="s">
        <v>381</v>
      </c>
      <c r="F4" s="432" t="s">
        <v>193</v>
      </c>
      <c r="G4" s="432" t="s">
        <v>193</v>
      </c>
      <c r="H4" s="432" t="s">
        <v>193</v>
      </c>
      <c r="I4" s="436" t="s">
        <v>584</v>
      </c>
      <c r="J4" s="435">
        <v>1700000</v>
      </c>
    </row>
    <row r="5" spans="1:10" ht="30" x14ac:dyDescent="0.25">
      <c r="A5" s="429" t="s">
        <v>585</v>
      </c>
      <c r="B5" s="430" t="s">
        <v>586</v>
      </c>
      <c r="C5" s="431" t="s">
        <v>587</v>
      </c>
      <c r="D5" s="432" t="s">
        <v>372</v>
      </c>
      <c r="E5" s="433" t="s">
        <v>381</v>
      </c>
      <c r="F5" s="432" t="s">
        <v>193</v>
      </c>
      <c r="G5" s="432" t="s">
        <v>193</v>
      </c>
      <c r="H5" s="432" t="s">
        <v>193</v>
      </c>
      <c r="I5" s="436">
        <v>44743</v>
      </c>
      <c r="J5" s="435">
        <v>5000000</v>
      </c>
    </row>
    <row r="6" spans="1:10" ht="45" x14ac:dyDescent="0.25">
      <c r="A6" s="437" t="s">
        <v>588</v>
      </c>
      <c r="B6" s="437" t="s">
        <v>589</v>
      </c>
      <c r="C6" s="438" t="s">
        <v>159</v>
      </c>
      <c r="D6" s="439" t="s">
        <v>372</v>
      </c>
      <c r="E6" s="440" t="s">
        <v>447</v>
      </c>
      <c r="F6" s="441" t="s">
        <v>35</v>
      </c>
      <c r="G6" s="442">
        <v>44104</v>
      </c>
      <c r="H6" s="443" t="s">
        <v>15</v>
      </c>
      <c r="I6" s="442" t="s">
        <v>159</v>
      </c>
      <c r="J6" s="444">
        <v>1500000</v>
      </c>
    </row>
    <row r="7" spans="1:10" ht="30" x14ac:dyDescent="0.25">
      <c r="A7" s="437" t="s">
        <v>590</v>
      </c>
      <c r="B7" s="437" t="s">
        <v>591</v>
      </c>
      <c r="C7" s="438" t="s">
        <v>159</v>
      </c>
      <c r="D7" s="439" t="s">
        <v>372</v>
      </c>
      <c r="E7" s="440" t="s">
        <v>375</v>
      </c>
      <c r="F7" s="441" t="s">
        <v>193</v>
      </c>
      <c r="G7" s="441" t="s">
        <v>193</v>
      </c>
      <c r="H7" s="441" t="s">
        <v>193</v>
      </c>
      <c r="I7" s="441" t="s">
        <v>159</v>
      </c>
      <c r="J7" s="441" t="s">
        <v>159</v>
      </c>
    </row>
    <row r="8" spans="1:10" x14ac:dyDescent="0.25">
      <c r="A8" s="438" t="s">
        <v>585</v>
      </c>
      <c r="B8" s="438" t="s">
        <v>592</v>
      </c>
      <c r="C8" s="438" t="s">
        <v>159</v>
      </c>
      <c r="D8" s="441" t="s">
        <v>372</v>
      </c>
      <c r="E8" s="440" t="s">
        <v>468</v>
      </c>
      <c r="F8" s="441" t="s">
        <v>193</v>
      </c>
      <c r="G8" s="441" t="s">
        <v>442</v>
      </c>
      <c r="H8" s="441" t="s">
        <v>442</v>
      </c>
      <c r="I8" s="441" t="s">
        <v>159</v>
      </c>
      <c r="J8" s="441" t="s">
        <v>159</v>
      </c>
    </row>
    <row r="9" spans="1:10" x14ac:dyDescent="0.25">
      <c r="A9" s="438" t="s">
        <v>593</v>
      </c>
      <c r="B9" s="438" t="s">
        <v>594</v>
      </c>
      <c r="C9" s="438" t="s">
        <v>159</v>
      </c>
      <c r="D9" s="441" t="s">
        <v>372</v>
      </c>
      <c r="E9" s="440" t="s">
        <v>308</v>
      </c>
      <c r="F9" s="441" t="s">
        <v>193</v>
      </c>
      <c r="G9" s="441" t="s">
        <v>442</v>
      </c>
      <c r="H9" s="441" t="s">
        <v>442</v>
      </c>
      <c r="I9" s="441" t="s">
        <v>159</v>
      </c>
      <c r="J9" s="445">
        <v>100000</v>
      </c>
    </row>
    <row r="10" spans="1:10" ht="30.75" thickBot="1" x14ac:dyDescent="0.3">
      <c r="A10" s="438" t="s">
        <v>585</v>
      </c>
      <c r="B10" s="438" t="s">
        <v>595</v>
      </c>
      <c r="C10" s="438" t="s">
        <v>159</v>
      </c>
      <c r="D10" s="441" t="s">
        <v>372</v>
      </c>
      <c r="E10" s="440" t="s">
        <v>596</v>
      </c>
      <c r="F10" s="441" t="s">
        <v>193</v>
      </c>
      <c r="G10" s="441" t="s">
        <v>442</v>
      </c>
      <c r="H10" s="441" t="s">
        <v>442</v>
      </c>
      <c r="I10" s="441" t="s">
        <v>159</v>
      </c>
      <c r="J10" s="445">
        <v>15000000</v>
      </c>
    </row>
    <row r="11" spans="1:10" ht="16.5" thickBot="1" x14ac:dyDescent="0.3">
      <c r="A11" s="477" t="s">
        <v>398</v>
      </c>
      <c r="B11" s="478"/>
      <c r="C11" s="478"/>
      <c r="D11" s="478"/>
      <c r="E11" s="478"/>
      <c r="F11" s="478"/>
      <c r="G11" s="478"/>
      <c r="H11" s="478"/>
      <c r="I11" s="478"/>
      <c r="J11" s="478"/>
    </row>
    <row r="12" spans="1:10" ht="16.5" thickBot="1" x14ac:dyDescent="0.3">
      <c r="A12" s="477" t="s">
        <v>401</v>
      </c>
      <c r="B12" s="478"/>
      <c r="C12" s="478"/>
      <c r="D12" s="478"/>
      <c r="E12" s="478"/>
      <c r="F12" s="478"/>
      <c r="G12" s="478"/>
      <c r="H12" s="478"/>
      <c r="I12" s="478"/>
      <c r="J12" s="478"/>
    </row>
    <row r="13" spans="1:10" ht="16.5" thickBot="1" x14ac:dyDescent="0.3">
      <c r="A13" s="477" t="s">
        <v>406</v>
      </c>
      <c r="B13" s="478"/>
      <c r="C13" s="478"/>
      <c r="D13" s="478"/>
      <c r="E13" s="478"/>
      <c r="F13" s="478"/>
      <c r="G13" s="478"/>
      <c r="H13" s="478"/>
      <c r="I13" s="478"/>
      <c r="J13" s="478"/>
    </row>
    <row r="14" spans="1:10" ht="30.75" thickBot="1" x14ac:dyDescent="0.3">
      <c r="A14" s="438" t="s">
        <v>585</v>
      </c>
      <c r="B14" s="438" t="s">
        <v>597</v>
      </c>
      <c r="C14" s="438" t="s">
        <v>159</v>
      </c>
      <c r="D14" s="441" t="s">
        <v>372</v>
      </c>
      <c r="E14" s="440" t="s">
        <v>598</v>
      </c>
      <c r="F14" s="441" t="s">
        <v>193</v>
      </c>
      <c r="G14" s="441" t="s">
        <v>442</v>
      </c>
      <c r="H14" s="441" t="s">
        <v>442</v>
      </c>
      <c r="I14" s="441" t="s">
        <v>159</v>
      </c>
      <c r="J14" s="445">
        <v>140000000</v>
      </c>
    </row>
    <row r="15" spans="1:10" ht="16.5" thickBot="1" x14ac:dyDescent="0.3">
      <c r="A15" s="477" t="s">
        <v>599</v>
      </c>
      <c r="B15" s="478"/>
      <c r="C15" s="478"/>
      <c r="D15" s="478"/>
      <c r="E15" s="478"/>
      <c r="F15" s="478"/>
      <c r="G15" s="478"/>
      <c r="H15" s="478"/>
      <c r="I15" s="478"/>
      <c r="J15" s="478"/>
    </row>
  </sheetData>
  <mergeCells count="5">
    <mergeCell ref="A2:J2"/>
    <mergeCell ref="A11:J11"/>
    <mergeCell ref="A12:J12"/>
    <mergeCell ref="A13:J13"/>
    <mergeCell ref="A15:J15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25CCF-D81C-4E1D-907E-8CA508126409}">
  <dimension ref="A1:G85"/>
  <sheetViews>
    <sheetView topLeftCell="A70" workbookViewId="0">
      <selection activeCell="H6" sqref="A6:H6"/>
    </sheetView>
  </sheetViews>
  <sheetFormatPr defaultRowHeight="15" x14ac:dyDescent="0.25"/>
  <cols>
    <col min="1" max="1" width="42.140625" customWidth="1"/>
    <col min="2" max="2" width="27.5703125" customWidth="1"/>
    <col min="3" max="3" width="19.85546875" customWidth="1"/>
    <col min="4" max="4" width="30.7109375" customWidth="1"/>
    <col min="5" max="5" width="20.28515625" customWidth="1"/>
    <col min="6" max="6" width="17.5703125" customWidth="1"/>
    <col min="7" max="7" width="28.85546875" customWidth="1"/>
  </cols>
  <sheetData>
    <row r="1" spans="1:7" x14ac:dyDescent="0.25">
      <c r="A1" s="488" t="s">
        <v>600</v>
      </c>
      <c r="B1" s="488" t="s">
        <v>601</v>
      </c>
      <c r="C1" s="488" t="s">
        <v>602</v>
      </c>
      <c r="D1" s="488" t="s">
        <v>603</v>
      </c>
      <c r="E1" s="487" t="s">
        <v>604</v>
      </c>
      <c r="F1" s="488" t="s">
        <v>605</v>
      </c>
      <c r="G1" s="488" t="s">
        <v>606</v>
      </c>
    </row>
    <row r="2" spans="1:7" x14ac:dyDescent="0.25">
      <c r="A2" s="488"/>
      <c r="B2" s="488"/>
      <c r="C2" s="488"/>
      <c r="D2" s="488"/>
      <c r="E2" s="487"/>
      <c r="F2" s="488"/>
      <c r="G2" s="488"/>
    </row>
    <row r="3" spans="1:7" x14ac:dyDescent="0.25">
      <c r="A3" s="446" t="s">
        <v>607</v>
      </c>
      <c r="B3" s="447" t="s">
        <v>608</v>
      </c>
      <c r="C3" s="447" t="s">
        <v>609</v>
      </c>
      <c r="D3" s="447" t="s">
        <v>610</v>
      </c>
      <c r="E3" s="448">
        <v>44561</v>
      </c>
      <c r="F3" s="447" t="s">
        <v>35</v>
      </c>
      <c r="G3" s="447" t="s">
        <v>611</v>
      </c>
    </row>
    <row r="4" spans="1:7" x14ac:dyDescent="0.25">
      <c r="A4" s="446" t="s">
        <v>607</v>
      </c>
      <c r="B4" s="447" t="s">
        <v>608</v>
      </c>
      <c r="C4" s="447" t="s">
        <v>609</v>
      </c>
      <c r="D4" s="447" t="s">
        <v>159</v>
      </c>
      <c r="E4" s="448">
        <v>45291</v>
      </c>
      <c r="F4" s="447" t="s">
        <v>70</v>
      </c>
      <c r="G4" s="447" t="s">
        <v>611</v>
      </c>
    </row>
    <row r="5" spans="1:7" x14ac:dyDescent="0.25">
      <c r="A5" s="449" t="s">
        <v>612</v>
      </c>
      <c r="B5" s="450" t="s">
        <v>613</v>
      </c>
      <c r="C5" s="450" t="s">
        <v>609</v>
      </c>
      <c r="D5" s="451" t="s">
        <v>614</v>
      </c>
      <c r="E5" s="452">
        <v>44651</v>
      </c>
      <c r="F5" s="450" t="s">
        <v>70</v>
      </c>
      <c r="G5" s="450" t="s">
        <v>615</v>
      </c>
    </row>
    <row r="6" spans="1:7" ht="30" x14ac:dyDescent="0.25">
      <c r="A6" s="446" t="s">
        <v>616</v>
      </c>
      <c r="B6" s="447" t="s">
        <v>613</v>
      </c>
      <c r="C6" s="447" t="s">
        <v>609</v>
      </c>
      <c r="D6" s="447" t="s">
        <v>617</v>
      </c>
      <c r="E6" s="448">
        <v>45382</v>
      </c>
      <c r="F6" s="447" t="s">
        <v>70</v>
      </c>
      <c r="G6" s="447" t="s">
        <v>618</v>
      </c>
    </row>
    <row r="7" spans="1:7" x14ac:dyDescent="0.25">
      <c r="A7" s="453" t="s">
        <v>619</v>
      </c>
      <c r="B7" s="454" t="s">
        <v>620</v>
      </c>
      <c r="C7" s="454" t="s">
        <v>609</v>
      </c>
      <c r="D7" s="454" t="s">
        <v>159</v>
      </c>
      <c r="E7" s="455" t="s">
        <v>621</v>
      </c>
      <c r="F7" s="454"/>
      <c r="G7" s="454" t="s">
        <v>622</v>
      </c>
    </row>
    <row r="8" spans="1:7" x14ac:dyDescent="0.25">
      <c r="A8" s="446" t="s">
        <v>623</v>
      </c>
      <c r="B8" s="447" t="s">
        <v>613</v>
      </c>
      <c r="C8" s="447" t="s">
        <v>609</v>
      </c>
      <c r="D8" s="447" t="s">
        <v>624</v>
      </c>
      <c r="E8" s="448">
        <v>44742</v>
      </c>
      <c r="F8" s="447" t="s">
        <v>35</v>
      </c>
      <c r="G8" s="447" t="s">
        <v>625</v>
      </c>
    </row>
    <row r="9" spans="1:7" x14ac:dyDescent="0.25">
      <c r="A9" s="446" t="s">
        <v>626</v>
      </c>
      <c r="B9" s="447" t="s">
        <v>613</v>
      </c>
      <c r="C9" s="447" t="s">
        <v>627</v>
      </c>
      <c r="D9" s="447" t="s">
        <v>628</v>
      </c>
      <c r="E9" s="448">
        <v>44834</v>
      </c>
      <c r="F9" s="447" t="s">
        <v>70</v>
      </c>
      <c r="G9" s="447"/>
    </row>
    <row r="10" spans="1:7" ht="60" x14ac:dyDescent="0.25">
      <c r="A10" s="446" t="s">
        <v>629</v>
      </c>
      <c r="B10" s="447" t="s">
        <v>613</v>
      </c>
      <c r="C10" s="447" t="s">
        <v>630</v>
      </c>
      <c r="D10" s="447" t="s">
        <v>631</v>
      </c>
      <c r="E10" s="448">
        <v>44834</v>
      </c>
      <c r="F10" s="447" t="s">
        <v>35</v>
      </c>
      <c r="G10" s="447" t="s">
        <v>632</v>
      </c>
    </row>
    <row r="11" spans="1:7" x14ac:dyDescent="0.25">
      <c r="A11" s="446" t="s">
        <v>629</v>
      </c>
      <c r="B11" s="447" t="s">
        <v>613</v>
      </c>
      <c r="C11" s="447" t="s">
        <v>630</v>
      </c>
      <c r="D11" s="447" t="s">
        <v>633</v>
      </c>
      <c r="E11" s="448">
        <v>45199</v>
      </c>
      <c r="F11" s="447" t="s">
        <v>70</v>
      </c>
      <c r="G11" s="447" t="s">
        <v>632</v>
      </c>
    </row>
    <row r="12" spans="1:7" ht="60" x14ac:dyDescent="0.25">
      <c r="A12" s="446" t="s">
        <v>634</v>
      </c>
      <c r="B12" s="447" t="s">
        <v>635</v>
      </c>
      <c r="C12" s="447" t="s">
        <v>609</v>
      </c>
      <c r="D12" s="447" t="s">
        <v>636</v>
      </c>
      <c r="E12" s="448">
        <v>44867</v>
      </c>
      <c r="F12" s="447" t="s">
        <v>70</v>
      </c>
      <c r="G12" s="447" t="s">
        <v>637</v>
      </c>
    </row>
    <row r="13" spans="1:7" ht="30" x14ac:dyDescent="0.25">
      <c r="A13" s="446" t="s">
        <v>638</v>
      </c>
      <c r="B13" s="447" t="s">
        <v>635</v>
      </c>
      <c r="C13" s="447" t="s">
        <v>609</v>
      </c>
      <c r="D13" s="447" t="s">
        <v>639</v>
      </c>
      <c r="E13" s="448">
        <v>45232</v>
      </c>
      <c r="F13" s="447" t="s">
        <v>70</v>
      </c>
      <c r="G13" s="447" t="s">
        <v>637</v>
      </c>
    </row>
    <row r="14" spans="1:7" ht="30" x14ac:dyDescent="0.25">
      <c r="A14" s="446" t="s">
        <v>640</v>
      </c>
      <c r="B14" s="447" t="s">
        <v>635</v>
      </c>
      <c r="C14" s="447" t="s">
        <v>609</v>
      </c>
      <c r="D14" s="447" t="s">
        <v>639</v>
      </c>
      <c r="E14" s="448">
        <v>44917</v>
      </c>
      <c r="F14" s="447" t="s">
        <v>35</v>
      </c>
      <c r="G14" s="447" t="s">
        <v>641</v>
      </c>
    </row>
    <row r="15" spans="1:7" ht="30" x14ac:dyDescent="0.25">
      <c r="A15" s="446" t="s">
        <v>640</v>
      </c>
      <c r="B15" s="447" t="s">
        <v>635</v>
      </c>
      <c r="C15" s="447" t="s">
        <v>609</v>
      </c>
      <c r="D15" s="447" t="s">
        <v>639</v>
      </c>
      <c r="E15" s="448">
        <v>44917</v>
      </c>
      <c r="F15" s="447" t="s">
        <v>70</v>
      </c>
      <c r="G15" s="447" t="s">
        <v>641</v>
      </c>
    </row>
    <row r="16" spans="1:7" x14ac:dyDescent="0.25">
      <c r="A16" s="446" t="s">
        <v>642</v>
      </c>
      <c r="B16" s="447" t="s">
        <v>643</v>
      </c>
      <c r="C16" s="447" t="s">
        <v>609</v>
      </c>
      <c r="D16" s="447" t="s">
        <v>644</v>
      </c>
      <c r="E16" s="448">
        <v>44915</v>
      </c>
      <c r="F16" s="447" t="s">
        <v>70</v>
      </c>
      <c r="G16" s="447" t="s">
        <v>645</v>
      </c>
    </row>
    <row r="17" spans="1:7" x14ac:dyDescent="0.25">
      <c r="A17" s="449" t="s">
        <v>646</v>
      </c>
      <c r="B17" s="450" t="s">
        <v>613</v>
      </c>
      <c r="C17" s="450" t="s">
        <v>630</v>
      </c>
      <c r="D17" s="450" t="s">
        <v>647</v>
      </c>
      <c r="E17" s="452">
        <v>45016</v>
      </c>
      <c r="F17" s="450" t="s">
        <v>35</v>
      </c>
      <c r="G17" s="450" t="s">
        <v>648</v>
      </c>
    </row>
    <row r="18" spans="1:7" x14ac:dyDescent="0.25">
      <c r="A18" s="446" t="s">
        <v>646</v>
      </c>
      <c r="B18" s="447" t="s">
        <v>613</v>
      </c>
      <c r="C18" s="447" t="s">
        <v>630</v>
      </c>
      <c r="D18" s="447" t="s">
        <v>649</v>
      </c>
      <c r="E18" s="448">
        <v>45016</v>
      </c>
      <c r="F18" s="447" t="s">
        <v>70</v>
      </c>
      <c r="G18" s="447" t="s">
        <v>648</v>
      </c>
    </row>
    <row r="19" spans="1:7" x14ac:dyDescent="0.25">
      <c r="A19" s="446" t="s">
        <v>650</v>
      </c>
      <c r="B19" s="447" t="s">
        <v>635</v>
      </c>
      <c r="C19" s="447" t="s">
        <v>651</v>
      </c>
      <c r="D19" s="447" t="s">
        <v>652</v>
      </c>
      <c r="E19" s="448">
        <v>45016</v>
      </c>
      <c r="F19" s="447" t="s">
        <v>70</v>
      </c>
      <c r="G19" s="447" t="s">
        <v>653</v>
      </c>
    </row>
    <row r="20" spans="1:7" x14ac:dyDescent="0.25">
      <c r="A20" s="446" t="s">
        <v>654</v>
      </c>
      <c r="B20" s="447" t="s">
        <v>655</v>
      </c>
      <c r="C20" s="447" t="s">
        <v>630</v>
      </c>
      <c r="D20" s="456" t="s">
        <v>628</v>
      </c>
      <c r="E20" s="457">
        <v>44651</v>
      </c>
      <c r="F20" s="447" t="s">
        <v>35</v>
      </c>
      <c r="G20" s="447" t="s">
        <v>656</v>
      </c>
    </row>
    <row r="21" spans="1:7" x14ac:dyDescent="0.25">
      <c r="A21" s="446" t="s">
        <v>654</v>
      </c>
      <c r="B21" s="447" t="s">
        <v>655</v>
      </c>
      <c r="C21" s="447" t="s">
        <v>630</v>
      </c>
      <c r="D21" s="447" t="s">
        <v>628</v>
      </c>
      <c r="E21" s="457" t="s">
        <v>159</v>
      </c>
      <c r="F21" s="447" t="s">
        <v>70</v>
      </c>
      <c r="G21" s="447" t="s">
        <v>657</v>
      </c>
    </row>
    <row r="22" spans="1:7" x14ac:dyDescent="0.25">
      <c r="A22" s="453" t="s">
        <v>658</v>
      </c>
      <c r="B22" s="454" t="s">
        <v>635</v>
      </c>
      <c r="C22" s="454" t="s">
        <v>659</v>
      </c>
      <c r="D22" s="454" t="s">
        <v>660</v>
      </c>
      <c r="E22" s="455">
        <v>45016</v>
      </c>
      <c r="F22" s="454" t="s">
        <v>70</v>
      </c>
      <c r="G22" s="454" t="s">
        <v>661</v>
      </c>
    </row>
    <row r="23" spans="1:7" x14ac:dyDescent="0.25">
      <c r="A23" s="446" t="s">
        <v>662</v>
      </c>
      <c r="B23" s="447" t="s">
        <v>613</v>
      </c>
      <c r="C23" s="447" t="s">
        <v>630</v>
      </c>
      <c r="D23" s="447" t="s">
        <v>628</v>
      </c>
      <c r="E23" s="448">
        <v>45016</v>
      </c>
      <c r="F23" s="447" t="s">
        <v>70</v>
      </c>
      <c r="G23" s="447" t="s">
        <v>625</v>
      </c>
    </row>
    <row r="24" spans="1:7" x14ac:dyDescent="0.25">
      <c r="A24" s="458" t="s">
        <v>663</v>
      </c>
      <c r="B24" s="459" t="s">
        <v>613</v>
      </c>
      <c r="C24" s="459" t="s">
        <v>651</v>
      </c>
      <c r="D24" s="459" t="s">
        <v>664</v>
      </c>
      <c r="E24" s="460">
        <v>44651</v>
      </c>
      <c r="F24" s="459" t="s">
        <v>35</v>
      </c>
      <c r="G24" s="459" t="s">
        <v>648</v>
      </c>
    </row>
    <row r="25" spans="1:7" ht="30" x14ac:dyDescent="0.25">
      <c r="A25" s="446" t="s">
        <v>665</v>
      </c>
      <c r="B25" s="447" t="s">
        <v>635</v>
      </c>
      <c r="C25" s="447" t="s">
        <v>651</v>
      </c>
      <c r="D25" s="447" t="s">
        <v>666</v>
      </c>
      <c r="E25" s="448" t="s">
        <v>667</v>
      </c>
      <c r="F25" s="447" t="s">
        <v>70</v>
      </c>
      <c r="G25" s="447" t="s">
        <v>648</v>
      </c>
    </row>
    <row r="26" spans="1:7" ht="30" x14ac:dyDescent="0.25">
      <c r="A26" s="446" t="s">
        <v>668</v>
      </c>
      <c r="B26" s="447" t="s">
        <v>159</v>
      </c>
      <c r="C26" s="447" t="s">
        <v>609</v>
      </c>
      <c r="D26" s="447" t="s">
        <v>669</v>
      </c>
      <c r="E26" s="448">
        <v>45016</v>
      </c>
      <c r="F26" s="447" t="s">
        <v>35</v>
      </c>
      <c r="G26" s="447" t="s">
        <v>670</v>
      </c>
    </row>
    <row r="27" spans="1:7" x14ac:dyDescent="0.25">
      <c r="A27" s="446" t="s">
        <v>668</v>
      </c>
      <c r="B27" s="447" t="s">
        <v>159</v>
      </c>
      <c r="C27" s="447" t="s">
        <v>609</v>
      </c>
      <c r="D27" s="447" t="s">
        <v>671</v>
      </c>
      <c r="E27" s="448">
        <v>45747</v>
      </c>
      <c r="F27" s="447" t="s">
        <v>35</v>
      </c>
      <c r="G27" s="447" t="s">
        <v>670</v>
      </c>
    </row>
    <row r="28" spans="1:7" x14ac:dyDescent="0.25">
      <c r="A28" s="446" t="s">
        <v>672</v>
      </c>
      <c r="B28" s="447" t="s">
        <v>655</v>
      </c>
      <c r="C28" s="447" t="s">
        <v>627</v>
      </c>
      <c r="D28" s="447" t="s">
        <v>673</v>
      </c>
      <c r="E28" s="448">
        <v>44738</v>
      </c>
      <c r="F28" s="447" t="s">
        <v>35</v>
      </c>
      <c r="G28" s="447" t="s">
        <v>674</v>
      </c>
    </row>
    <row r="29" spans="1:7" x14ac:dyDescent="0.25">
      <c r="A29" s="446" t="s">
        <v>675</v>
      </c>
      <c r="B29" s="447" t="s">
        <v>613</v>
      </c>
      <c r="C29" s="447" t="s">
        <v>630</v>
      </c>
      <c r="D29" s="447" t="s">
        <v>647</v>
      </c>
      <c r="E29" s="457">
        <v>44981</v>
      </c>
      <c r="F29" s="447" t="s">
        <v>35</v>
      </c>
      <c r="G29" s="447" t="s">
        <v>674</v>
      </c>
    </row>
    <row r="30" spans="1:7" x14ac:dyDescent="0.25">
      <c r="A30" s="446" t="s">
        <v>675</v>
      </c>
      <c r="B30" s="447" t="s">
        <v>613</v>
      </c>
      <c r="C30" s="447" t="s">
        <v>630</v>
      </c>
      <c r="D30" s="447" t="s">
        <v>84</v>
      </c>
      <c r="E30" s="448">
        <v>44981</v>
      </c>
      <c r="F30" s="447" t="s">
        <v>70</v>
      </c>
      <c r="G30" s="447" t="s">
        <v>674</v>
      </c>
    </row>
    <row r="31" spans="1:7" x14ac:dyDescent="0.25">
      <c r="A31" s="446" t="s">
        <v>676</v>
      </c>
      <c r="B31" s="447" t="s">
        <v>159</v>
      </c>
      <c r="C31" s="447" t="s">
        <v>609</v>
      </c>
      <c r="D31" s="447" t="s">
        <v>647</v>
      </c>
      <c r="E31" s="457">
        <v>45105</v>
      </c>
      <c r="F31" s="447" t="s">
        <v>35</v>
      </c>
      <c r="G31" s="447" t="s">
        <v>677</v>
      </c>
    </row>
    <row r="32" spans="1:7" x14ac:dyDescent="0.25">
      <c r="A32" s="446" t="s">
        <v>676</v>
      </c>
      <c r="B32" s="447" t="s">
        <v>159</v>
      </c>
      <c r="C32" s="447" t="s">
        <v>609</v>
      </c>
      <c r="D32" s="447" t="s">
        <v>678</v>
      </c>
      <c r="E32" s="448">
        <v>45105</v>
      </c>
      <c r="F32" s="447" t="s">
        <v>70</v>
      </c>
      <c r="G32" s="447" t="s">
        <v>677</v>
      </c>
    </row>
    <row r="33" spans="1:7" x14ac:dyDescent="0.25">
      <c r="A33" s="446" t="s">
        <v>679</v>
      </c>
      <c r="B33" s="447" t="s">
        <v>613</v>
      </c>
      <c r="C33" s="447" t="s">
        <v>609</v>
      </c>
      <c r="D33" s="447" t="s">
        <v>628</v>
      </c>
      <c r="E33" s="448">
        <v>45747</v>
      </c>
      <c r="F33" s="447" t="s">
        <v>70</v>
      </c>
      <c r="G33" s="447" t="s">
        <v>680</v>
      </c>
    </row>
    <row r="34" spans="1:7" x14ac:dyDescent="0.25">
      <c r="A34" s="446" t="s">
        <v>681</v>
      </c>
      <c r="B34" s="447" t="s">
        <v>613</v>
      </c>
      <c r="C34" s="447" t="s">
        <v>609</v>
      </c>
      <c r="D34" s="447" t="s">
        <v>682</v>
      </c>
      <c r="E34" s="448">
        <v>45747</v>
      </c>
      <c r="F34" s="447" t="s">
        <v>70</v>
      </c>
      <c r="G34" s="447" t="s">
        <v>683</v>
      </c>
    </row>
    <row r="35" spans="1:7" x14ac:dyDescent="0.25">
      <c r="A35" s="446" t="s">
        <v>684</v>
      </c>
      <c r="B35" s="447" t="s">
        <v>613</v>
      </c>
      <c r="C35" s="447" t="s">
        <v>609</v>
      </c>
      <c r="D35" s="447" t="s">
        <v>685</v>
      </c>
      <c r="E35" s="448">
        <v>45747</v>
      </c>
      <c r="F35" s="447" t="s">
        <v>35</v>
      </c>
      <c r="G35" s="447" t="s">
        <v>615</v>
      </c>
    </row>
    <row r="36" spans="1:7" ht="30" x14ac:dyDescent="0.25">
      <c r="A36" s="446" t="s">
        <v>686</v>
      </c>
      <c r="B36" s="447" t="s">
        <v>613</v>
      </c>
      <c r="C36" s="447" t="s">
        <v>609</v>
      </c>
      <c r="D36" s="447" t="s">
        <v>687</v>
      </c>
      <c r="E36" s="448" t="s">
        <v>688</v>
      </c>
      <c r="F36" s="447" t="s">
        <v>35</v>
      </c>
      <c r="G36" s="447" t="s">
        <v>689</v>
      </c>
    </row>
    <row r="37" spans="1:7" ht="30" x14ac:dyDescent="0.25">
      <c r="A37" s="446" t="s">
        <v>686</v>
      </c>
      <c r="B37" s="447" t="s">
        <v>613</v>
      </c>
      <c r="C37" s="447" t="s">
        <v>609</v>
      </c>
      <c r="D37" s="447" t="s">
        <v>687</v>
      </c>
      <c r="E37" s="448" t="s">
        <v>688</v>
      </c>
      <c r="F37" s="447" t="s">
        <v>70</v>
      </c>
      <c r="G37" s="447" t="s">
        <v>689</v>
      </c>
    </row>
    <row r="38" spans="1:7" ht="30" x14ac:dyDescent="0.25">
      <c r="A38" s="446" t="s">
        <v>690</v>
      </c>
      <c r="B38" s="447" t="s">
        <v>159</v>
      </c>
      <c r="C38" s="447" t="s">
        <v>609</v>
      </c>
      <c r="D38" s="447" t="s">
        <v>691</v>
      </c>
      <c r="E38" s="448" t="s">
        <v>692</v>
      </c>
      <c r="F38" s="447" t="s">
        <v>35</v>
      </c>
      <c r="G38" s="447" t="s">
        <v>693</v>
      </c>
    </row>
    <row r="39" spans="1:7" x14ac:dyDescent="0.25">
      <c r="A39" s="446" t="s">
        <v>690</v>
      </c>
      <c r="B39" s="447" t="s">
        <v>159</v>
      </c>
      <c r="C39" s="447" t="s">
        <v>609</v>
      </c>
      <c r="D39" s="447" t="s">
        <v>694</v>
      </c>
      <c r="E39" s="448">
        <v>45846</v>
      </c>
      <c r="F39" s="447" t="s">
        <v>70</v>
      </c>
      <c r="G39" s="447" t="s">
        <v>693</v>
      </c>
    </row>
    <row r="40" spans="1:7" ht="30" x14ac:dyDescent="0.25">
      <c r="A40" s="446" t="s">
        <v>695</v>
      </c>
      <c r="B40" s="447" t="s">
        <v>620</v>
      </c>
      <c r="C40" s="447" t="s">
        <v>609</v>
      </c>
      <c r="D40" s="447" t="s">
        <v>696</v>
      </c>
      <c r="E40" s="448">
        <v>45138</v>
      </c>
      <c r="F40" s="447" t="s">
        <v>70</v>
      </c>
      <c r="G40" s="447" t="s">
        <v>697</v>
      </c>
    </row>
    <row r="41" spans="1:7" x14ac:dyDescent="0.25">
      <c r="A41" s="446" t="s">
        <v>698</v>
      </c>
      <c r="B41" s="447" t="s">
        <v>613</v>
      </c>
      <c r="C41" s="447" t="s">
        <v>627</v>
      </c>
      <c r="D41" s="447" t="s">
        <v>628</v>
      </c>
      <c r="E41" s="448">
        <v>45191</v>
      </c>
      <c r="F41" s="447" t="s">
        <v>70</v>
      </c>
      <c r="G41" s="447" t="s">
        <v>699</v>
      </c>
    </row>
    <row r="42" spans="1:7" x14ac:dyDescent="0.25">
      <c r="A42" s="446" t="s">
        <v>700</v>
      </c>
      <c r="B42" s="447" t="s">
        <v>635</v>
      </c>
      <c r="C42" s="447" t="s">
        <v>701</v>
      </c>
      <c r="D42" s="447" t="s">
        <v>702</v>
      </c>
      <c r="E42" s="448">
        <v>45364</v>
      </c>
      <c r="F42" s="447" t="s">
        <v>70</v>
      </c>
      <c r="G42" s="447" t="s">
        <v>703</v>
      </c>
    </row>
    <row r="43" spans="1:7" x14ac:dyDescent="0.25">
      <c r="A43" s="446" t="s">
        <v>704</v>
      </c>
      <c r="B43" s="447" t="s">
        <v>613</v>
      </c>
      <c r="C43" s="447" t="s">
        <v>609</v>
      </c>
      <c r="D43" s="447" t="s">
        <v>705</v>
      </c>
      <c r="E43" s="448">
        <v>45382</v>
      </c>
      <c r="F43" s="447" t="s">
        <v>35</v>
      </c>
      <c r="G43" s="447" t="s">
        <v>706</v>
      </c>
    </row>
    <row r="44" spans="1:7" x14ac:dyDescent="0.25">
      <c r="A44" s="446" t="s">
        <v>707</v>
      </c>
      <c r="B44" s="447" t="s">
        <v>613</v>
      </c>
      <c r="C44" s="447" t="s">
        <v>609</v>
      </c>
      <c r="D44" s="447" t="s">
        <v>708</v>
      </c>
      <c r="E44" s="448">
        <v>45382</v>
      </c>
      <c r="F44" s="447" t="s">
        <v>70</v>
      </c>
      <c r="G44" s="447" t="s">
        <v>706</v>
      </c>
    </row>
    <row r="45" spans="1:7" x14ac:dyDescent="0.25">
      <c r="A45" s="446" t="s">
        <v>709</v>
      </c>
      <c r="B45" s="447" t="s">
        <v>159</v>
      </c>
      <c r="C45" s="447" t="s">
        <v>609</v>
      </c>
      <c r="D45" s="447" t="s">
        <v>685</v>
      </c>
      <c r="E45" s="448">
        <v>45382</v>
      </c>
      <c r="F45" s="447" t="s">
        <v>70</v>
      </c>
      <c r="G45" s="447" t="s">
        <v>710</v>
      </c>
    </row>
    <row r="46" spans="1:7" x14ac:dyDescent="0.25">
      <c r="A46" s="446" t="s">
        <v>711</v>
      </c>
      <c r="B46" s="447" t="s">
        <v>620</v>
      </c>
      <c r="C46" s="447" t="s">
        <v>609</v>
      </c>
      <c r="D46" s="447" t="s">
        <v>708</v>
      </c>
      <c r="E46" s="448">
        <v>45433</v>
      </c>
      <c r="F46" s="447" t="s">
        <v>70</v>
      </c>
      <c r="G46" s="447" t="s">
        <v>712</v>
      </c>
    </row>
    <row r="47" spans="1:7" x14ac:dyDescent="0.25">
      <c r="A47" s="446" t="s">
        <v>713</v>
      </c>
      <c r="B47" s="447" t="s">
        <v>613</v>
      </c>
      <c r="C47" s="447" t="s">
        <v>630</v>
      </c>
      <c r="D47" s="447" t="s">
        <v>685</v>
      </c>
      <c r="E47" s="448">
        <v>45302</v>
      </c>
      <c r="F47" s="447" t="s">
        <v>35</v>
      </c>
      <c r="G47" s="447" t="s">
        <v>714</v>
      </c>
    </row>
    <row r="48" spans="1:7" x14ac:dyDescent="0.25">
      <c r="A48" s="446" t="s">
        <v>713</v>
      </c>
      <c r="B48" s="447" t="s">
        <v>613</v>
      </c>
      <c r="C48" s="447" t="s">
        <v>630</v>
      </c>
      <c r="D48" s="447" t="s">
        <v>678</v>
      </c>
      <c r="E48" s="448">
        <v>45302</v>
      </c>
      <c r="F48" s="447" t="s">
        <v>70</v>
      </c>
      <c r="G48" s="447" t="s">
        <v>714</v>
      </c>
    </row>
    <row r="49" spans="1:7" x14ac:dyDescent="0.25">
      <c r="A49" s="446" t="s">
        <v>715</v>
      </c>
      <c r="B49" s="447" t="s">
        <v>655</v>
      </c>
      <c r="C49" s="447" t="s">
        <v>627</v>
      </c>
      <c r="D49" s="447" t="s">
        <v>685</v>
      </c>
      <c r="E49" s="448">
        <v>45382</v>
      </c>
      <c r="F49" s="447" t="s">
        <v>35</v>
      </c>
      <c r="G49" s="447" t="s">
        <v>716</v>
      </c>
    </row>
    <row r="50" spans="1:7" x14ac:dyDescent="0.25">
      <c r="A50" s="446" t="s">
        <v>715</v>
      </c>
      <c r="B50" s="447" t="s">
        <v>655</v>
      </c>
      <c r="C50" s="447" t="s">
        <v>627</v>
      </c>
      <c r="D50" s="447" t="s">
        <v>702</v>
      </c>
      <c r="E50" s="448">
        <v>45382</v>
      </c>
      <c r="F50" s="447" t="s">
        <v>70</v>
      </c>
      <c r="G50" s="447" t="s">
        <v>716</v>
      </c>
    </row>
    <row r="51" spans="1:7" x14ac:dyDescent="0.25">
      <c r="A51" s="446" t="s">
        <v>709</v>
      </c>
      <c r="B51" s="447" t="s">
        <v>159</v>
      </c>
      <c r="C51" s="447" t="s">
        <v>609</v>
      </c>
      <c r="D51" s="447" t="s">
        <v>717</v>
      </c>
      <c r="E51" s="448">
        <v>45382</v>
      </c>
      <c r="F51" s="447" t="s">
        <v>70</v>
      </c>
      <c r="G51" s="447" t="s">
        <v>710</v>
      </c>
    </row>
    <row r="52" spans="1:7" x14ac:dyDescent="0.25">
      <c r="A52" s="446" t="s">
        <v>718</v>
      </c>
      <c r="B52" s="447" t="s">
        <v>159</v>
      </c>
      <c r="C52" s="447" t="s">
        <v>651</v>
      </c>
      <c r="D52" s="447" t="s">
        <v>685</v>
      </c>
      <c r="E52" s="448">
        <v>45382</v>
      </c>
      <c r="F52" s="447" t="s">
        <v>70</v>
      </c>
      <c r="G52" s="447" t="s">
        <v>719</v>
      </c>
    </row>
    <row r="53" spans="1:7" x14ac:dyDescent="0.25">
      <c r="A53" s="446" t="s">
        <v>718</v>
      </c>
      <c r="B53" s="447" t="s">
        <v>159</v>
      </c>
      <c r="C53" s="447" t="s">
        <v>651</v>
      </c>
      <c r="D53" s="447" t="s">
        <v>720</v>
      </c>
      <c r="E53" s="448">
        <v>45382</v>
      </c>
      <c r="F53" s="447" t="s">
        <v>70</v>
      </c>
      <c r="G53" s="447" t="s">
        <v>719</v>
      </c>
    </row>
    <row r="54" spans="1:7" x14ac:dyDescent="0.25">
      <c r="A54" s="446" t="s">
        <v>721</v>
      </c>
      <c r="B54" s="447" t="s">
        <v>159</v>
      </c>
      <c r="C54" s="447" t="s">
        <v>609</v>
      </c>
      <c r="D54" s="447" t="s">
        <v>685</v>
      </c>
      <c r="E54" s="448">
        <v>45382</v>
      </c>
      <c r="F54" s="447" t="s">
        <v>35</v>
      </c>
      <c r="G54" s="447" t="s">
        <v>722</v>
      </c>
    </row>
    <row r="55" spans="1:7" x14ac:dyDescent="0.25">
      <c r="A55" s="446" t="s">
        <v>721</v>
      </c>
      <c r="B55" s="447" t="s">
        <v>159</v>
      </c>
      <c r="C55" s="447" t="s">
        <v>609</v>
      </c>
      <c r="D55" s="447" t="s">
        <v>159</v>
      </c>
      <c r="E55" s="448">
        <v>45382</v>
      </c>
      <c r="F55" s="447" t="s">
        <v>70</v>
      </c>
      <c r="G55" s="447" t="s">
        <v>722</v>
      </c>
    </row>
    <row r="56" spans="1:7" x14ac:dyDescent="0.25">
      <c r="A56" s="446" t="s">
        <v>723</v>
      </c>
      <c r="B56" s="447" t="s">
        <v>655</v>
      </c>
      <c r="C56" s="447" t="s">
        <v>609</v>
      </c>
      <c r="D56" s="447" t="s">
        <v>685</v>
      </c>
      <c r="E56" s="448">
        <v>45670</v>
      </c>
      <c r="F56" s="447" t="s">
        <v>35</v>
      </c>
      <c r="G56" s="461" t="s">
        <v>724</v>
      </c>
    </row>
    <row r="57" spans="1:7" x14ac:dyDescent="0.25">
      <c r="A57" s="446" t="s">
        <v>723</v>
      </c>
      <c r="B57" s="447" t="s">
        <v>655</v>
      </c>
      <c r="C57" s="447" t="s">
        <v>609</v>
      </c>
      <c r="D57" s="447" t="s">
        <v>702</v>
      </c>
      <c r="E57" s="448">
        <v>45670</v>
      </c>
      <c r="F57" s="447" t="s">
        <v>70</v>
      </c>
      <c r="G57" s="447" t="s">
        <v>724</v>
      </c>
    </row>
    <row r="58" spans="1:7" x14ac:dyDescent="0.25">
      <c r="A58" s="446" t="s">
        <v>725</v>
      </c>
      <c r="B58" s="447" t="s">
        <v>655</v>
      </c>
      <c r="C58" s="447" t="s">
        <v>609</v>
      </c>
      <c r="D58" s="447" t="s">
        <v>685</v>
      </c>
      <c r="E58" s="448">
        <v>45688</v>
      </c>
      <c r="F58" s="447" t="s">
        <v>35</v>
      </c>
      <c r="G58" s="447" t="s">
        <v>726</v>
      </c>
    </row>
    <row r="59" spans="1:7" x14ac:dyDescent="0.25">
      <c r="A59" s="446" t="s">
        <v>725</v>
      </c>
      <c r="B59" s="447" t="s">
        <v>655</v>
      </c>
      <c r="C59" s="447" t="s">
        <v>609</v>
      </c>
      <c r="D59" s="447" t="s">
        <v>727</v>
      </c>
      <c r="E59" s="448">
        <v>45688</v>
      </c>
      <c r="F59" s="447" t="s">
        <v>70</v>
      </c>
      <c r="G59" s="447" t="s">
        <v>726</v>
      </c>
    </row>
    <row r="60" spans="1:7" x14ac:dyDescent="0.25">
      <c r="A60" s="446" t="s">
        <v>728</v>
      </c>
      <c r="B60" s="447" t="s">
        <v>635</v>
      </c>
      <c r="C60" s="447" t="s">
        <v>627</v>
      </c>
      <c r="D60" s="447" t="s">
        <v>685</v>
      </c>
      <c r="E60" s="448">
        <v>46042</v>
      </c>
      <c r="F60" s="447" t="s">
        <v>35</v>
      </c>
      <c r="G60" s="447" t="s">
        <v>729</v>
      </c>
    </row>
    <row r="61" spans="1:7" x14ac:dyDescent="0.25">
      <c r="A61" s="446" t="s">
        <v>728</v>
      </c>
      <c r="B61" s="447" t="s">
        <v>635</v>
      </c>
      <c r="C61" s="447" t="s">
        <v>627</v>
      </c>
      <c r="D61" s="447" t="s">
        <v>730</v>
      </c>
      <c r="E61" s="448">
        <v>46042</v>
      </c>
      <c r="F61" s="447" t="s">
        <v>70</v>
      </c>
      <c r="G61" s="447" t="s">
        <v>729</v>
      </c>
    </row>
    <row r="62" spans="1:7" x14ac:dyDescent="0.25">
      <c r="A62" s="446" t="s">
        <v>731</v>
      </c>
      <c r="B62" s="447" t="s">
        <v>159</v>
      </c>
      <c r="C62" s="447" t="s">
        <v>609</v>
      </c>
      <c r="D62" s="447" t="s">
        <v>685</v>
      </c>
      <c r="E62" s="448">
        <v>46099</v>
      </c>
      <c r="F62" s="447" t="s">
        <v>35</v>
      </c>
      <c r="G62" s="447" t="s">
        <v>732</v>
      </c>
    </row>
    <row r="63" spans="1:7" x14ac:dyDescent="0.25">
      <c r="A63" s="446" t="s">
        <v>731</v>
      </c>
      <c r="B63" s="447" t="s">
        <v>159</v>
      </c>
      <c r="C63" s="447" t="s">
        <v>609</v>
      </c>
      <c r="D63" s="447" t="s">
        <v>159</v>
      </c>
      <c r="E63" s="448">
        <v>46099</v>
      </c>
      <c r="F63" s="447" t="s">
        <v>70</v>
      </c>
      <c r="G63" s="447" t="s">
        <v>732</v>
      </c>
    </row>
    <row r="64" spans="1:7" x14ac:dyDescent="0.25">
      <c r="A64" s="446" t="s">
        <v>733</v>
      </c>
      <c r="B64" s="447" t="s">
        <v>613</v>
      </c>
      <c r="C64" s="447" t="s">
        <v>609</v>
      </c>
      <c r="D64" s="447" t="s">
        <v>702</v>
      </c>
      <c r="E64" s="448"/>
      <c r="F64" s="447" t="s">
        <v>70</v>
      </c>
      <c r="G64" s="447" t="s">
        <v>734</v>
      </c>
    </row>
    <row r="65" spans="1:7" x14ac:dyDescent="0.25">
      <c r="A65" s="446" t="s">
        <v>735</v>
      </c>
      <c r="B65" s="447" t="s">
        <v>613</v>
      </c>
      <c r="C65" s="447" t="s">
        <v>609</v>
      </c>
      <c r="D65" s="447" t="s">
        <v>736</v>
      </c>
      <c r="E65" s="448">
        <v>44913</v>
      </c>
      <c r="F65" s="447" t="s">
        <v>70</v>
      </c>
      <c r="G65" s="447" t="s">
        <v>645</v>
      </c>
    </row>
    <row r="66" spans="1:7" x14ac:dyDescent="0.25">
      <c r="A66" s="446" t="s">
        <v>737</v>
      </c>
      <c r="B66" s="447" t="s">
        <v>613</v>
      </c>
      <c r="C66" s="447" t="s">
        <v>627</v>
      </c>
      <c r="D66" s="447" t="s">
        <v>738</v>
      </c>
      <c r="E66" s="448"/>
      <c r="F66" s="447" t="s">
        <v>70</v>
      </c>
      <c r="G66" s="447" t="s">
        <v>724</v>
      </c>
    </row>
    <row r="67" spans="1:7" ht="30" x14ac:dyDescent="0.25">
      <c r="A67" s="462" t="s">
        <v>739</v>
      </c>
      <c r="B67" s="463" t="s">
        <v>620</v>
      </c>
      <c r="C67" s="463" t="s">
        <v>701</v>
      </c>
      <c r="D67" s="463" t="s">
        <v>740</v>
      </c>
      <c r="E67" s="464"/>
      <c r="F67" s="463" t="s">
        <v>70</v>
      </c>
      <c r="G67" s="463" t="s">
        <v>741</v>
      </c>
    </row>
    <row r="68" spans="1:7" x14ac:dyDescent="0.25">
      <c r="A68" s="446" t="s">
        <v>742</v>
      </c>
      <c r="B68" s="447" t="s">
        <v>635</v>
      </c>
      <c r="C68" s="447" t="s">
        <v>651</v>
      </c>
      <c r="D68" s="447" t="s">
        <v>702</v>
      </c>
      <c r="E68" s="448"/>
      <c r="F68" s="447" t="s">
        <v>70</v>
      </c>
      <c r="G68" s="447" t="s">
        <v>743</v>
      </c>
    </row>
    <row r="69" spans="1:7" ht="30" x14ac:dyDescent="0.25">
      <c r="A69" s="446" t="s">
        <v>744</v>
      </c>
      <c r="B69" s="447" t="s">
        <v>620</v>
      </c>
      <c r="C69" s="447" t="s">
        <v>701</v>
      </c>
      <c r="D69" s="447" t="s">
        <v>745</v>
      </c>
      <c r="E69" s="448" t="s">
        <v>746</v>
      </c>
      <c r="F69" s="447" t="s">
        <v>70</v>
      </c>
      <c r="G69" s="447" t="s">
        <v>747</v>
      </c>
    </row>
    <row r="70" spans="1:7" x14ac:dyDescent="0.25">
      <c r="A70" s="465" t="s">
        <v>748</v>
      </c>
      <c r="B70" s="466" t="s">
        <v>613</v>
      </c>
      <c r="C70" s="466" t="s">
        <v>701</v>
      </c>
      <c r="D70" s="466" t="s">
        <v>159</v>
      </c>
      <c r="E70" s="467"/>
      <c r="F70" s="466" t="s">
        <v>70</v>
      </c>
      <c r="G70" s="466" t="s">
        <v>749</v>
      </c>
    </row>
    <row r="71" spans="1:7" ht="30" x14ac:dyDescent="0.25">
      <c r="A71" s="468" t="s">
        <v>750</v>
      </c>
      <c r="B71" s="469" t="s">
        <v>635</v>
      </c>
      <c r="C71" s="469" t="s">
        <v>701</v>
      </c>
      <c r="D71" s="469" t="s">
        <v>702</v>
      </c>
      <c r="E71" s="470">
        <v>45016</v>
      </c>
      <c r="F71" s="469" t="s">
        <v>70</v>
      </c>
      <c r="G71" s="469" t="s">
        <v>751</v>
      </c>
    </row>
    <row r="72" spans="1:7" x14ac:dyDescent="0.25">
      <c r="A72" s="471" t="s">
        <v>752</v>
      </c>
      <c r="B72" s="472" t="s">
        <v>635</v>
      </c>
      <c r="C72" s="472" t="s">
        <v>701</v>
      </c>
      <c r="D72" s="472"/>
      <c r="E72" s="473"/>
      <c r="F72" s="472" t="s">
        <v>70</v>
      </c>
      <c r="G72" s="472" t="s">
        <v>615</v>
      </c>
    </row>
    <row r="73" spans="1:7" ht="30" x14ac:dyDescent="0.25">
      <c r="A73" s="474" t="s">
        <v>753</v>
      </c>
      <c r="B73" s="475" t="s">
        <v>620</v>
      </c>
      <c r="C73" s="475" t="s">
        <v>630</v>
      </c>
      <c r="D73" s="475" t="s">
        <v>754</v>
      </c>
      <c r="E73" s="476"/>
      <c r="F73" s="475" t="s">
        <v>70</v>
      </c>
      <c r="G73" s="475"/>
    </row>
    <row r="74" spans="1:7" ht="45" x14ac:dyDescent="0.25">
      <c r="A74" s="446" t="s">
        <v>755</v>
      </c>
      <c r="B74" s="447" t="s">
        <v>620</v>
      </c>
      <c r="C74" s="447" t="s">
        <v>630</v>
      </c>
      <c r="D74" s="447" t="s">
        <v>756</v>
      </c>
      <c r="E74" s="448"/>
      <c r="F74" s="447" t="s">
        <v>70</v>
      </c>
      <c r="G74" s="447"/>
    </row>
    <row r="75" spans="1:7" ht="30" x14ac:dyDescent="0.25">
      <c r="A75" s="446" t="s">
        <v>757</v>
      </c>
      <c r="B75" s="447" t="s">
        <v>620</v>
      </c>
      <c r="C75" s="447" t="s">
        <v>630</v>
      </c>
      <c r="D75" s="447" t="s">
        <v>758</v>
      </c>
      <c r="E75" s="448"/>
      <c r="F75" s="447" t="s">
        <v>70</v>
      </c>
      <c r="G75" s="447"/>
    </row>
    <row r="76" spans="1:7" x14ac:dyDescent="0.25">
      <c r="A76" s="446" t="s">
        <v>759</v>
      </c>
      <c r="B76" s="447" t="s">
        <v>613</v>
      </c>
      <c r="C76" s="447" t="s">
        <v>760</v>
      </c>
      <c r="D76" s="447" t="s">
        <v>159</v>
      </c>
      <c r="E76" s="448"/>
      <c r="F76" s="447" t="s">
        <v>70</v>
      </c>
      <c r="G76" s="447" t="s">
        <v>761</v>
      </c>
    </row>
    <row r="77" spans="1:7" ht="30" x14ac:dyDescent="0.25">
      <c r="A77" s="446" t="s">
        <v>762</v>
      </c>
      <c r="B77" s="447" t="s">
        <v>613</v>
      </c>
      <c r="C77" s="447" t="s">
        <v>760</v>
      </c>
      <c r="D77" s="447" t="s">
        <v>763</v>
      </c>
      <c r="E77" s="448"/>
      <c r="F77" s="447" t="s">
        <v>70</v>
      </c>
      <c r="G77" s="447" t="s">
        <v>764</v>
      </c>
    </row>
    <row r="78" spans="1:7" x14ac:dyDescent="0.25">
      <c r="A78" s="446" t="s">
        <v>765</v>
      </c>
      <c r="B78" s="447" t="s">
        <v>613</v>
      </c>
      <c r="C78" s="447"/>
      <c r="D78" s="447" t="s">
        <v>685</v>
      </c>
      <c r="E78" s="448"/>
      <c r="F78" s="447"/>
      <c r="G78" s="447" t="s">
        <v>766</v>
      </c>
    </row>
    <row r="79" spans="1:7" x14ac:dyDescent="0.25">
      <c r="A79" s="446" t="s">
        <v>767</v>
      </c>
      <c r="B79" s="447" t="s">
        <v>613</v>
      </c>
      <c r="C79" s="447" t="s">
        <v>630</v>
      </c>
      <c r="D79" s="447" t="s">
        <v>702</v>
      </c>
      <c r="E79" s="448"/>
      <c r="F79" s="447" t="s">
        <v>70</v>
      </c>
      <c r="G79" s="447" t="s">
        <v>768</v>
      </c>
    </row>
    <row r="80" spans="1:7" x14ac:dyDescent="0.25">
      <c r="A80" s="446" t="s">
        <v>769</v>
      </c>
      <c r="B80" s="447" t="s">
        <v>635</v>
      </c>
      <c r="C80" s="447"/>
      <c r="D80" s="447" t="s">
        <v>628</v>
      </c>
      <c r="E80" s="448"/>
      <c r="F80" s="447" t="s">
        <v>70</v>
      </c>
      <c r="G80" s="447" t="s">
        <v>770</v>
      </c>
    </row>
    <row r="81" spans="1:7" x14ac:dyDescent="0.25">
      <c r="A81" s="446" t="s">
        <v>771</v>
      </c>
      <c r="B81" s="447" t="s">
        <v>635</v>
      </c>
      <c r="C81" s="447" t="s">
        <v>651</v>
      </c>
      <c r="D81" s="447" t="s">
        <v>702</v>
      </c>
      <c r="E81" s="448"/>
      <c r="F81" s="447"/>
      <c r="G81" s="447" t="s">
        <v>772</v>
      </c>
    </row>
    <row r="82" spans="1:7" ht="45" x14ac:dyDescent="0.25">
      <c r="A82" s="446" t="s">
        <v>773</v>
      </c>
      <c r="B82" s="447" t="s">
        <v>635</v>
      </c>
      <c r="C82" s="447" t="s">
        <v>651</v>
      </c>
      <c r="D82" s="447" t="s">
        <v>774</v>
      </c>
      <c r="E82" s="448"/>
      <c r="F82" s="447"/>
      <c r="G82" s="447" t="s">
        <v>775</v>
      </c>
    </row>
    <row r="83" spans="1:7" x14ac:dyDescent="0.25">
      <c r="A83" s="446" t="s">
        <v>776</v>
      </c>
      <c r="B83" s="447" t="s">
        <v>635</v>
      </c>
      <c r="C83" s="447" t="s">
        <v>609</v>
      </c>
      <c r="D83" s="447" t="s">
        <v>777</v>
      </c>
      <c r="E83" s="448"/>
      <c r="F83" s="447"/>
      <c r="G83" s="447" t="s">
        <v>775</v>
      </c>
    </row>
    <row r="84" spans="1:7" ht="30" x14ac:dyDescent="0.25">
      <c r="A84" s="446" t="s">
        <v>778</v>
      </c>
      <c r="B84" s="447" t="s">
        <v>613</v>
      </c>
      <c r="C84" s="447" t="s">
        <v>630</v>
      </c>
      <c r="D84" s="447" t="s">
        <v>633</v>
      </c>
      <c r="E84" s="448"/>
      <c r="F84" s="447"/>
      <c r="G84" s="447" t="s">
        <v>768</v>
      </c>
    </row>
    <row r="85" spans="1:7" x14ac:dyDescent="0.25">
      <c r="A85" s="446" t="s">
        <v>779</v>
      </c>
      <c r="B85" s="447" t="s">
        <v>613</v>
      </c>
      <c r="C85" s="447" t="s">
        <v>609</v>
      </c>
      <c r="D85" s="447" t="s">
        <v>780</v>
      </c>
      <c r="E85" s="448"/>
      <c r="F85" s="447" t="s">
        <v>70</v>
      </c>
      <c r="G85" s="447" t="s">
        <v>781</v>
      </c>
    </row>
  </sheetData>
  <mergeCells count="7">
    <mergeCell ref="E1:E2"/>
    <mergeCell ref="F1:F2"/>
    <mergeCell ref="G1:G2"/>
    <mergeCell ref="A1:A2"/>
    <mergeCell ref="B1:B2"/>
    <mergeCell ref="C1:C2"/>
    <mergeCell ref="D1:D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F7CFD-5E45-41C9-81FC-DA89C5627577}">
  <dimension ref="A1:I32"/>
  <sheetViews>
    <sheetView workbookViewId="0">
      <selection activeCell="G11" sqref="G11"/>
    </sheetView>
  </sheetViews>
  <sheetFormatPr defaultRowHeight="15" x14ac:dyDescent="0.25"/>
  <cols>
    <col min="1" max="1" width="10.85546875" style="32" customWidth="1"/>
    <col min="2" max="2" width="9" style="32" bestFit="1" customWidth="1"/>
    <col min="3" max="3" width="58" style="35" customWidth="1"/>
    <col min="4" max="4" width="22.85546875" style="35" customWidth="1"/>
    <col min="5" max="5" width="34.140625" style="35" customWidth="1"/>
    <col min="6" max="6" width="9.85546875" style="32" customWidth="1"/>
    <col min="7" max="7" width="13.7109375" style="95" bestFit="1" customWidth="1"/>
    <col min="8" max="8" width="13.85546875" style="95" bestFit="1" customWidth="1"/>
    <col min="9" max="9" width="13.85546875" style="96" customWidth="1"/>
  </cols>
  <sheetData>
    <row r="1" spans="1:9" ht="63.75" x14ac:dyDescent="0.25">
      <c r="A1" s="6" t="s">
        <v>0</v>
      </c>
      <c r="B1" s="6" t="s">
        <v>89</v>
      </c>
      <c r="C1" s="5" t="s">
        <v>90</v>
      </c>
      <c r="D1" s="68" t="s">
        <v>2</v>
      </c>
      <c r="E1" s="5" t="s">
        <v>5</v>
      </c>
      <c r="F1" s="6" t="s">
        <v>6</v>
      </c>
      <c r="G1" s="69" t="s">
        <v>7</v>
      </c>
      <c r="H1" s="69" t="s">
        <v>8</v>
      </c>
      <c r="I1" s="70" t="s">
        <v>9</v>
      </c>
    </row>
    <row r="2" spans="1:9" ht="25.5" x14ac:dyDescent="0.25">
      <c r="A2" s="11" t="s">
        <v>91</v>
      </c>
      <c r="B2" s="71" t="s">
        <v>92</v>
      </c>
      <c r="C2" s="10" t="s">
        <v>93</v>
      </c>
      <c r="D2" s="72" t="s">
        <v>94</v>
      </c>
      <c r="E2" s="19" t="s">
        <v>66</v>
      </c>
      <c r="F2" s="12" t="s">
        <v>35</v>
      </c>
      <c r="G2" s="13">
        <v>44834</v>
      </c>
      <c r="H2" s="20" t="s">
        <v>36</v>
      </c>
      <c r="I2" s="21">
        <v>816000</v>
      </c>
    </row>
    <row r="3" spans="1:9" ht="25.5" x14ac:dyDescent="0.25">
      <c r="A3" s="11" t="s">
        <v>91</v>
      </c>
      <c r="B3" s="71" t="s">
        <v>92</v>
      </c>
      <c r="C3" s="73" t="s">
        <v>95</v>
      </c>
      <c r="D3" s="73" t="s">
        <v>96</v>
      </c>
      <c r="E3" s="97" t="s">
        <v>97</v>
      </c>
      <c r="F3" s="12" t="s">
        <v>35</v>
      </c>
      <c r="G3" s="13">
        <v>45242</v>
      </c>
      <c r="H3" s="20" t="s">
        <v>36</v>
      </c>
      <c r="I3" s="16">
        <v>65000000</v>
      </c>
    </row>
    <row r="4" spans="1:9" ht="25.5" x14ac:dyDescent="0.25">
      <c r="A4" s="11" t="s">
        <v>91</v>
      </c>
      <c r="B4" s="74" t="s">
        <v>92</v>
      </c>
      <c r="C4" s="19" t="s">
        <v>98</v>
      </c>
      <c r="D4" s="19" t="s">
        <v>99</v>
      </c>
      <c r="E4" s="19" t="s">
        <v>20</v>
      </c>
      <c r="F4" s="11" t="s">
        <v>14</v>
      </c>
      <c r="G4" s="20">
        <v>45257</v>
      </c>
      <c r="H4" s="20" t="s">
        <v>36</v>
      </c>
      <c r="I4" s="21">
        <v>1134000</v>
      </c>
    </row>
    <row r="5" spans="1:9" ht="25.5" x14ac:dyDescent="0.25">
      <c r="A5" s="11" t="s">
        <v>91</v>
      </c>
      <c r="B5" s="74" t="s">
        <v>92</v>
      </c>
      <c r="C5" s="19" t="s">
        <v>100</v>
      </c>
      <c r="D5" s="10" t="s">
        <v>101</v>
      </c>
      <c r="E5" s="19" t="s">
        <v>20</v>
      </c>
      <c r="F5" s="11" t="s">
        <v>35</v>
      </c>
      <c r="G5" s="20">
        <v>45257</v>
      </c>
      <c r="H5" s="20" t="s">
        <v>36</v>
      </c>
      <c r="I5" s="21">
        <v>600000</v>
      </c>
    </row>
    <row r="6" spans="1:9" ht="25.5" x14ac:dyDescent="0.25">
      <c r="A6" s="11" t="s">
        <v>91</v>
      </c>
      <c r="B6" s="74" t="s">
        <v>92</v>
      </c>
      <c r="C6" s="19" t="s">
        <v>100</v>
      </c>
      <c r="D6" s="10" t="s">
        <v>101</v>
      </c>
      <c r="E6" s="19" t="s">
        <v>20</v>
      </c>
      <c r="F6" s="11" t="s">
        <v>35</v>
      </c>
      <c r="G6" s="20">
        <v>45257</v>
      </c>
      <c r="H6" s="20" t="s">
        <v>36</v>
      </c>
      <c r="I6" s="75">
        <v>2000000</v>
      </c>
    </row>
    <row r="7" spans="1:9" ht="25.5" x14ac:dyDescent="0.25">
      <c r="A7" s="11" t="s">
        <v>91</v>
      </c>
      <c r="B7" s="74" t="s">
        <v>92</v>
      </c>
      <c r="C7" s="19" t="s">
        <v>102</v>
      </c>
      <c r="D7" s="19" t="s">
        <v>99</v>
      </c>
      <c r="E7" s="19" t="s">
        <v>20</v>
      </c>
      <c r="F7" s="11" t="s">
        <v>14</v>
      </c>
      <c r="G7" s="20">
        <v>45257</v>
      </c>
      <c r="H7" s="20" t="s">
        <v>36</v>
      </c>
      <c r="I7" s="21">
        <v>1000000</v>
      </c>
    </row>
    <row r="8" spans="1:9" ht="25.5" x14ac:dyDescent="0.25">
      <c r="A8" s="11" t="s">
        <v>91</v>
      </c>
      <c r="B8" s="74" t="s">
        <v>92</v>
      </c>
      <c r="C8" s="19" t="s">
        <v>103</v>
      </c>
      <c r="D8" s="19" t="s">
        <v>104</v>
      </c>
      <c r="E8" s="19" t="s">
        <v>20</v>
      </c>
      <c r="F8" s="11" t="s">
        <v>14</v>
      </c>
      <c r="G8" s="20">
        <v>45257</v>
      </c>
      <c r="H8" s="20" t="s">
        <v>36</v>
      </c>
      <c r="I8" s="21">
        <v>2000000</v>
      </c>
    </row>
    <row r="9" spans="1:9" ht="25.5" x14ac:dyDescent="0.25">
      <c r="A9" s="15" t="s">
        <v>91</v>
      </c>
      <c r="B9" s="71" t="s">
        <v>92</v>
      </c>
      <c r="C9" s="76" t="s">
        <v>105</v>
      </c>
      <c r="D9" s="77" t="s">
        <v>106</v>
      </c>
      <c r="E9" s="19" t="s">
        <v>20</v>
      </c>
      <c r="F9" s="11" t="s">
        <v>14</v>
      </c>
      <c r="G9" s="20">
        <v>45257</v>
      </c>
      <c r="H9" s="20" t="s">
        <v>36</v>
      </c>
      <c r="I9" s="21">
        <v>2000000</v>
      </c>
    </row>
    <row r="10" spans="1:9" ht="25.5" x14ac:dyDescent="0.25">
      <c r="A10" s="11" t="s">
        <v>91</v>
      </c>
      <c r="B10" s="74" t="s">
        <v>92</v>
      </c>
      <c r="C10" s="76" t="s">
        <v>107</v>
      </c>
      <c r="D10" s="77" t="s">
        <v>108</v>
      </c>
      <c r="E10" s="19" t="s">
        <v>20</v>
      </c>
      <c r="F10" s="11" t="s">
        <v>14</v>
      </c>
      <c r="G10" s="20">
        <v>45257</v>
      </c>
      <c r="H10" s="20" t="s">
        <v>36</v>
      </c>
      <c r="I10" s="78">
        <v>1768000</v>
      </c>
    </row>
    <row r="11" spans="1:9" ht="25.5" x14ac:dyDescent="0.25">
      <c r="A11" s="11" t="s">
        <v>91</v>
      </c>
      <c r="B11" s="74" t="s">
        <v>92</v>
      </c>
      <c r="C11" s="19" t="s">
        <v>109</v>
      </c>
      <c r="D11" s="19" t="s">
        <v>110</v>
      </c>
      <c r="E11" s="19" t="s">
        <v>66</v>
      </c>
      <c r="F11" s="11" t="s">
        <v>14</v>
      </c>
      <c r="G11" s="20">
        <v>44681</v>
      </c>
      <c r="H11" s="20">
        <v>45046</v>
      </c>
      <c r="I11" s="21">
        <v>287000</v>
      </c>
    </row>
    <row r="12" spans="1:9" ht="25.5" x14ac:dyDescent="0.25">
      <c r="A12" s="11" t="s">
        <v>91</v>
      </c>
      <c r="B12" s="74" t="s">
        <v>92</v>
      </c>
      <c r="C12" s="19" t="s">
        <v>111</v>
      </c>
      <c r="D12" s="19" t="s">
        <v>112</v>
      </c>
      <c r="E12" s="19" t="s">
        <v>66</v>
      </c>
      <c r="F12" s="11" t="s">
        <v>14</v>
      </c>
      <c r="G12" s="20">
        <v>44681</v>
      </c>
      <c r="H12" s="20">
        <v>45046</v>
      </c>
      <c r="I12" s="21">
        <v>300000</v>
      </c>
    </row>
    <row r="13" spans="1:9" ht="25.5" x14ac:dyDescent="0.25">
      <c r="A13" s="11" t="s">
        <v>91</v>
      </c>
      <c r="B13" s="79" t="s">
        <v>113</v>
      </c>
      <c r="C13" s="19" t="s">
        <v>114</v>
      </c>
      <c r="D13" s="19" t="s">
        <v>115</v>
      </c>
      <c r="E13" s="19" t="s">
        <v>116</v>
      </c>
      <c r="F13" s="11" t="s">
        <v>14</v>
      </c>
      <c r="G13" s="20">
        <v>44412</v>
      </c>
      <c r="H13" s="20">
        <v>45142</v>
      </c>
      <c r="I13" s="21">
        <v>183172</v>
      </c>
    </row>
    <row r="14" spans="1:9" ht="25.5" x14ac:dyDescent="0.25">
      <c r="A14" s="11" t="s">
        <v>91</v>
      </c>
      <c r="B14" s="79" t="s">
        <v>113</v>
      </c>
      <c r="C14" s="19" t="s">
        <v>117</v>
      </c>
      <c r="D14" s="19" t="s">
        <v>115</v>
      </c>
      <c r="E14" s="19" t="s">
        <v>116</v>
      </c>
      <c r="F14" s="11" t="s">
        <v>35</v>
      </c>
      <c r="G14" s="20">
        <v>44773</v>
      </c>
      <c r="H14" s="20" t="s">
        <v>36</v>
      </c>
      <c r="I14" s="21">
        <v>95000</v>
      </c>
    </row>
    <row r="15" spans="1:9" ht="25.5" x14ac:dyDescent="0.25">
      <c r="A15" s="11" t="s">
        <v>91</v>
      </c>
      <c r="B15" s="79" t="s">
        <v>113</v>
      </c>
      <c r="C15" s="19" t="s">
        <v>118</v>
      </c>
      <c r="D15" s="80" t="s">
        <v>119</v>
      </c>
      <c r="E15" s="19" t="s">
        <v>116</v>
      </c>
      <c r="F15" s="11" t="s">
        <v>14</v>
      </c>
      <c r="G15" s="20">
        <v>44501</v>
      </c>
      <c r="H15" s="20">
        <v>45231</v>
      </c>
      <c r="I15" s="21">
        <v>2500000</v>
      </c>
    </row>
    <row r="16" spans="1:9" ht="25.5" x14ac:dyDescent="0.25">
      <c r="A16" s="11" t="s">
        <v>91</v>
      </c>
      <c r="B16" s="79" t="s">
        <v>113</v>
      </c>
      <c r="C16" s="34" t="s">
        <v>120</v>
      </c>
      <c r="D16" s="19" t="s">
        <v>121</v>
      </c>
      <c r="E16" s="19" t="s">
        <v>122</v>
      </c>
      <c r="F16" s="11" t="s">
        <v>14</v>
      </c>
      <c r="G16" s="20">
        <v>44468</v>
      </c>
      <c r="H16" s="20">
        <v>45198</v>
      </c>
      <c r="I16" s="21">
        <v>1250000</v>
      </c>
    </row>
    <row r="17" spans="1:9" ht="102" x14ac:dyDescent="0.25">
      <c r="A17" s="11" t="s">
        <v>91</v>
      </c>
      <c r="B17" s="79" t="s">
        <v>113</v>
      </c>
      <c r="C17" s="34" t="s">
        <v>123</v>
      </c>
      <c r="D17" s="19" t="s">
        <v>124</v>
      </c>
      <c r="E17" s="19" t="s">
        <v>28</v>
      </c>
      <c r="F17" s="11" t="s">
        <v>14</v>
      </c>
      <c r="G17" s="20">
        <v>44674</v>
      </c>
      <c r="H17" s="20"/>
      <c r="I17" s="21">
        <v>1200000</v>
      </c>
    </row>
    <row r="18" spans="1:9" ht="25.5" x14ac:dyDescent="0.25">
      <c r="A18" s="11" t="s">
        <v>91</v>
      </c>
      <c r="B18" s="79" t="s">
        <v>113</v>
      </c>
      <c r="C18" s="81" t="s">
        <v>125</v>
      </c>
      <c r="D18" s="80" t="s">
        <v>126</v>
      </c>
      <c r="E18" s="80" t="s">
        <v>127</v>
      </c>
      <c r="F18" s="11" t="s">
        <v>70</v>
      </c>
      <c r="G18" s="82" t="s">
        <v>36</v>
      </c>
      <c r="H18" s="82" t="s">
        <v>36</v>
      </c>
      <c r="I18" s="83">
        <v>1125000</v>
      </c>
    </row>
    <row r="19" spans="1:9" ht="25.5" x14ac:dyDescent="0.25">
      <c r="A19" s="11" t="s">
        <v>91</v>
      </c>
      <c r="B19" s="84" t="s">
        <v>128</v>
      </c>
      <c r="C19" s="85" t="s">
        <v>129</v>
      </c>
      <c r="D19" s="85" t="s">
        <v>130</v>
      </c>
      <c r="E19" s="80" t="s">
        <v>66</v>
      </c>
      <c r="F19" s="11" t="s">
        <v>14</v>
      </c>
      <c r="G19" s="86">
        <v>46392</v>
      </c>
      <c r="H19" s="86">
        <v>47488</v>
      </c>
      <c r="I19" s="87">
        <v>75000000</v>
      </c>
    </row>
    <row r="20" spans="1:9" ht="25.5" x14ac:dyDescent="0.25">
      <c r="A20" s="11" t="s">
        <v>91</v>
      </c>
      <c r="B20" s="88" t="s">
        <v>131</v>
      </c>
      <c r="C20" s="19" t="s">
        <v>132</v>
      </c>
      <c r="D20" s="19" t="s">
        <v>133</v>
      </c>
      <c r="E20" s="19"/>
      <c r="F20" s="11" t="s">
        <v>14</v>
      </c>
      <c r="G20" s="20">
        <v>44377</v>
      </c>
      <c r="H20" s="20">
        <v>44742</v>
      </c>
      <c r="I20" s="21">
        <v>2400000</v>
      </c>
    </row>
    <row r="21" spans="1:9" ht="25.5" x14ac:dyDescent="0.25">
      <c r="A21" s="11" t="s">
        <v>91</v>
      </c>
      <c r="B21" s="89" t="s">
        <v>134</v>
      </c>
      <c r="C21" s="19" t="s">
        <v>135</v>
      </c>
      <c r="D21" s="19"/>
      <c r="E21" s="19" t="s">
        <v>127</v>
      </c>
      <c r="F21" s="11" t="s">
        <v>14</v>
      </c>
      <c r="G21" s="20">
        <v>45131</v>
      </c>
      <c r="H21" s="20">
        <v>45352</v>
      </c>
      <c r="I21" s="21">
        <v>1280000</v>
      </c>
    </row>
    <row r="22" spans="1:9" ht="25.5" x14ac:dyDescent="0.25">
      <c r="A22" s="11" t="s">
        <v>91</v>
      </c>
      <c r="B22" s="89" t="s">
        <v>134</v>
      </c>
      <c r="C22" s="19" t="s">
        <v>136</v>
      </c>
      <c r="D22" s="19"/>
      <c r="E22" s="19" t="s">
        <v>127</v>
      </c>
      <c r="F22" s="11" t="s">
        <v>14</v>
      </c>
      <c r="G22" s="20">
        <v>45131</v>
      </c>
      <c r="H22" s="20">
        <v>45352</v>
      </c>
      <c r="I22" s="21">
        <v>100000</v>
      </c>
    </row>
    <row r="23" spans="1:9" ht="25.5" x14ac:dyDescent="0.25">
      <c r="A23" s="11" t="s">
        <v>91</v>
      </c>
      <c r="B23" s="89" t="s">
        <v>134</v>
      </c>
      <c r="C23" s="19" t="s">
        <v>137</v>
      </c>
      <c r="D23" s="19" t="s">
        <v>138</v>
      </c>
      <c r="E23" s="19" t="s">
        <v>127</v>
      </c>
      <c r="F23" s="11" t="s">
        <v>35</v>
      </c>
      <c r="G23" s="20">
        <v>44530</v>
      </c>
      <c r="H23" s="20"/>
      <c r="I23" s="21">
        <v>67000</v>
      </c>
    </row>
    <row r="24" spans="1:9" ht="25.5" x14ac:dyDescent="0.25">
      <c r="A24" s="11"/>
      <c r="B24" s="90" t="s">
        <v>139</v>
      </c>
      <c r="C24" s="19" t="s">
        <v>140</v>
      </c>
      <c r="D24" s="19"/>
      <c r="E24" s="19"/>
      <c r="F24" s="11" t="s">
        <v>70</v>
      </c>
      <c r="G24" s="20">
        <v>45131</v>
      </c>
      <c r="H24" s="20">
        <v>45352</v>
      </c>
      <c r="I24" s="21">
        <v>136004</v>
      </c>
    </row>
    <row r="25" spans="1:9" ht="25.5" x14ac:dyDescent="0.25">
      <c r="A25" s="11" t="s">
        <v>91</v>
      </c>
      <c r="B25" s="90" t="s">
        <v>139</v>
      </c>
      <c r="C25" s="19" t="s">
        <v>141</v>
      </c>
      <c r="D25" s="19" t="s">
        <v>142</v>
      </c>
      <c r="E25" s="19" t="s">
        <v>20</v>
      </c>
      <c r="F25" s="11" t="s">
        <v>14</v>
      </c>
      <c r="G25" s="20">
        <v>44530</v>
      </c>
      <c r="H25" s="20">
        <v>44895</v>
      </c>
      <c r="I25" s="21">
        <v>9000000</v>
      </c>
    </row>
    <row r="26" spans="1:9" ht="25.5" x14ac:dyDescent="0.25">
      <c r="A26" s="11" t="s">
        <v>91</v>
      </c>
      <c r="B26" s="91" t="s">
        <v>143</v>
      </c>
      <c r="C26" s="19" t="s">
        <v>143</v>
      </c>
      <c r="D26" s="10" t="s">
        <v>144</v>
      </c>
      <c r="E26" s="19" t="s">
        <v>28</v>
      </c>
      <c r="F26" s="11" t="s">
        <v>14</v>
      </c>
      <c r="G26" s="13">
        <v>44681</v>
      </c>
      <c r="H26" s="13">
        <v>45229</v>
      </c>
      <c r="I26" s="16">
        <v>4000000</v>
      </c>
    </row>
    <row r="27" spans="1:9" ht="25.5" x14ac:dyDescent="0.25">
      <c r="A27" s="11" t="s">
        <v>91</v>
      </c>
      <c r="B27" s="91" t="s">
        <v>143</v>
      </c>
      <c r="C27" s="19" t="s">
        <v>145</v>
      </c>
      <c r="D27" s="19" t="s">
        <v>146</v>
      </c>
      <c r="E27" s="19" t="s">
        <v>66</v>
      </c>
      <c r="F27" s="11" t="s">
        <v>14</v>
      </c>
      <c r="G27" s="13">
        <v>44469</v>
      </c>
      <c r="H27" s="13">
        <v>44834</v>
      </c>
      <c r="I27" s="21">
        <v>500000</v>
      </c>
    </row>
    <row r="28" spans="1:9" ht="25.5" x14ac:dyDescent="0.25">
      <c r="A28" s="11" t="s">
        <v>91</v>
      </c>
      <c r="B28" s="92" t="s">
        <v>147</v>
      </c>
      <c r="C28" s="19" t="s">
        <v>148</v>
      </c>
      <c r="D28" s="19" t="s">
        <v>149</v>
      </c>
      <c r="E28" s="19" t="s">
        <v>116</v>
      </c>
      <c r="F28" s="11" t="s">
        <v>35</v>
      </c>
      <c r="G28" s="20">
        <v>46934</v>
      </c>
      <c r="H28" s="20" t="s">
        <v>36</v>
      </c>
      <c r="I28" s="21">
        <v>1733000</v>
      </c>
    </row>
    <row r="29" spans="1:9" ht="25.5" x14ac:dyDescent="0.25">
      <c r="A29" s="11" t="s">
        <v>91</v>
      </c>
      <c r="B29" s="93" t="s">
        <v>150</v>
      </c>
      <c r="C29" s="19" t="s">
        <v>151</v>
      </c>
      <c r="D29" s="19" t="s">
        <v>152</v>
      </c>
      <c r="E29" s="19"/>
      <c r="F29" s="11" t="s">
        <v>14</v>
      </c>
      <c r="G29" s="20">
        <v>44377</v>
      </c>
      <c r="H29" s="20">
        <v>45107</v>
      </c>
      <c r="I29" s="21">
        <v>2200000</v>
      </c>
    </row>
    <row r="30" spans="1:9" ht="25.5" x14ac:dyDescent="0.25">
      <c r="A30" s="11" t="s">
        <v>91</v>
      </c>
      <c r="B30" s="93" t="s">
        <v>150</v>
      </c>
      <c r="C30" s="19" t="s">
        <v>153</v>
      </c>
      <c r="D30" s="19" t="s">
        <v>154</v>
      </c>
      <c r="E30" s="19" t="s">
        <v>20</v>
      </c>
      <c r="F30" s="11" t="s">
        <v>14</v>
      </c>
      <c r="G30" s="20">
        <v>45107</v>
      </c>
      <c r="H30" s="20">
        <v>45838</v>
      </c>
      <c r="I30" s="21">
        <v>1000000</v>
      </c>
    </row>
    <row r="31" spans="1:9" ht="25.5" x14ac:dyDescent="0.25">
      <c r="A31" s="11" t="s">
        <v>91</v>
      </c>
      <c r="B31" s="94" t="s">
        <v>155</v>
      </c>
      <c r="C31" s="19" t="s">
        <v>156</v>
      </c>
      <c r="D31" s="19" t="s">
        <v>157</v>
      </c>
      <c r="E31" s="19" t="s">
        <v>20</v>
      </c>
      <c r="F31" s="11" t="s">
        <v>14</v>
      </c>
      <c r="G31" s="20">
        <v>45169</v>
      </c>
      <c r="H31" s="20">
        <v>46265</v>
      </c>
      <c r="I31" s="21">
        <v>750000</v>
      </c>
    </row>
    <row r="32" spans="1:9" ht="25.5" x14ac:dyDescent="0.25">
      <c r="A32" s="11" t="s">
        <v>91</v>
      </c>
      <c r="B32" s="90" t="s">
        <v>139</v>
      </c>
      <c r="C32" s="19" t="s">
        <v>158</v>
      </c>
      <c r="D32" s="19" t="s">
        <v>142</v>
      </c>
      <c r="E32" s="19" t="s">
        <v>20</v>
      </c>
      <c r="F32" s="11" t="s">
        <v>70</v>
      </c>
      <c r="G32" s="20" t="s">
        <v>36</v>
      </c>
      <c r="H32" s="20" t="s">
        <v>36</v>
      </c>
      <c r="I32" s="21" t="s">
        <v>159</v>
      </c>
    </row>
  </sheetData>
  <conditionalFormatting sqref="C2:D2">
    <cfRule type="expression" dxfId="148" priority="210">
      <formula>(#REF!="Y")</formula>
    </cfRule>
  </conditionalFormatting>
  <dataValidations count="3">
    <dataValidation type="whole" allowBlank="1" showInputMessage="1" showErrorMessage="1" sqref="I8:I9" xr:uid="{BB5E4D18-2A57-4C6C-9AC0-CF0654DC5241}">
      <formula1>0</formula1>
      <formula2>9999999999</formula2>
    </dataValidation>
    <dataValidation type="date" allowBlank="1" showInputMessage="1" showErrorMessage="1" sqref="H30 H27 G25:H25 G27:G30 G3:G10" xr:uid="{C25A78AD-B7B0-4C9A-81AB-C6A0F0F1149B}">
      <formula1>36161</formula1>
      <formula2>401769</formula2>
    </dataValidation>
    <dataValidation showInputMessage="1" showErrorMessage="1" errorTitle="Contract Title" error="Please include a name for your contract." promptTitle="Contract Reference" prompt="Please include the internal Contract Reference" sqref="D16:D18" xr:uid="{143B4D13-4BDF-4D83-8EDF-FDF3E9017120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0E82B-A74A-40F8-95C1-08388C52FCE5}">
  <dimension ref="A1:H15"/>
  <sheetViews>
    <sheetView workbookViewId="0">
      <selection activeCell="I5" sqref="I5"/>
    </sheetView>
  </sheetViews>
  <sheetFormatPr defaultRowHeight="15" x14ac:dyDescent="0.25"/>
  <cols>
    <col min="1" max="1" width="6.5703125" style="116" customWidth="1"/>
    <col min="2" max="2" width="35.42578125" style="116" customWidth="1"/>
    <col min="3" max="3" width="23.5703125" style="116" customWidth="1"/>
    <col min="4" max="4" width="12.5703125" style="116" customWidth="1"/>
    <col min="5" max="5" width="15.42578125" style="116" customWidth="1"/>
    <col min="6" max="7" width="14.5703125" style="116" customWidth="1"/>
    <col min="8" max="8" width="18.42578125" style="116" customWidth="1"/>
    <col min="9" max="16363" width="9.140625" style="31"/>
    <col min="16364" max="16364" width="9.42578125" style="31" customWidth="1"/>
    <col min="16365" max="16371" width="9.140625" style="31"/>
    <col min="16372" max="16384" width="9.42578125" style="31" customWidth="1"/>
  </cols>
  <sheetData>
    <row r="1" spans="1:8" ht="38.25" x14ac:dyDescent="0.25">
      <c r="A1" s="98" t="s">
        <v>160</v>
      </c>
      <c r="B1" s="98" t="s">
        <v>90</v>
      </c>
      <c r="C1" s="99" t="s">
        <v>2</v>
      </c>
      <c r="D1" s="101" t="s">
        <v>5</v>
      </c>
      <c r="E1" s="6" t="s">
        <v>6</v>
      </c>
      <c r="F1" s="100" t="s">
        <v>7</v>
      </c>
      <c r="G1" s="100" t="s">
        <v>8</v>
      </c>
      <c r="H1" s="101" t="s">
        <v>9</v>
      </c>
    </row>
    <row r="2" spans="1:8" ht="25.5" x14ac:dyDescent="0.25">
      <c r="A2" s="102" t="s">
        <v>161</v>
      </c>
      <c r="B2" s="34" t="s">
        <v>162</v>
      </c>
      <c r="C2" s="103" t="s">
        <v>159</v>
      </c>
      <c r="D2" s="27" t="s">
        <v>20</v>
      </c>
      <c r="E2" s="23" t="s">
        <v>35</v>
      </c>
      <c r="F2" s="29">
        <v>44408</v>
      </c>
      <c r="G2" s="28">
        <v>44773</v>
      </c>
      <c r="H2" s="104" t="s">
        <v>163</v>
      </c>
    </row>
    <row r="3" spans="1:8" ht="25.5" x14ac:dyDescent="0.25">
      <c r="A3" s="105" t="s">
        <v>161</v>
      </c>
      <c r="B3" s="106" t="s">
        <v>164</v>
      </c>
      <c r="C3" s="103" t="s">
        <v>165</v>
      </c>
      <c r="D3" s="27" t="s">
        <v>66</v>
      </c>
      <c r="E3" s="107" t="s">
        <v>35</v>
      </c>
      <c r="F3" s="29">
        <v>45382</v>
      </c>
      <c r="G3" s="29" t="s">
        <v>36</v>
      </c>
      <c r="H3" s="104">
        <v>4000000</v>
      </c>
    </row>
    <row r="4" spans="1:8" ht="25.5" x14ac:dyDescent="0.25">
      <c r="A4" s="108" t="s">
        <v>161</v>
      </c>
      <c r="B4" s="25" t="s">
        <v>166</v>
      </c>
      <c r="C4" s="26" t="s">
        <v>167</v>
      </c>
      <c r="D4" s="27" t="s">
        <v>66</v>
      </c>
      <c r="E4" s="107" t="s">
        <v>35</v>
      </c>
      <c r="F4" s="29">
        <v>44651</v>
      </c>
      <c r="G4" s="29" t="s">
        <v>36</v>
      </c>
      <c r="H4" s="104">
        <v>243000</v>
      </c>
    </row>
    <row r="5" spans="1:8" ht="25.5" x14ac:dyDescent="0.25">
      <c r="A5" s="108" t="s">
        <v>161</v>
      </c>
      <c r="B5" s="24" t="s">
        <v>168</v>
      </c>
      <c r="C5" s="103"/>
      <c r="D5" s="109" t="s">
        <v>28</v>
      </c>
      <c r="E5" s="27" t="s">
        <v>70</v>
      </c>
      <c r="F5" s="29"/>
      <c r="G5" s="28"/>
      <c r="H5" s="104">
        <v>1000000</v>
      </c>
    </row>
    <row r="6" spans="1:8" ht="25.5" x14ac:dyDescent="0.25">
      <c r="A6" s="108" t="s">
        <v>161</v>
      </c>
      <c r="B6" s="24" t="s">
        <v>169</v>
      </c>
      <c r="C6" s="103"/>
      <c r="D6" s="109" t="s">
        <v>28</v>
      </c>
      <c r="E6" s="27" t="s">
        <v>70</v>
      </c>
      <c r="F6" s="29"/>
      <c r="G6" s="28"/>
      <c r="H6" s="104">
        <v>1000000</v>
      </c>
    </row>
    <row r="7" spans="1:8" ht="25.5" x14ac:dyDescent="0.25">
      <c r="A7" s="108" t="s">
        <v>161</v>
      </c>
      <c r="B7" s="110" t="s">
        <v>170</v>
      </c>
      <c r="C7" s="103" t="s">
        <v>159</v>
      </c>
      <c r="D7" s="109" t="s">
        <v>28</v>
      </c>
      <c r="E7" s="27" t="s">
        <v>35</v>
      </c>
      <c r="F7" s="28">
        <v>44685</v>
      </c>
      <c r="G7" s="29" t="s">
        <v>36</v>
      </c>
      <c r="H7" s="111">
        <v>20000000</v>
      </c>
    </row>
    <row r="8" spans="1:8" s="17" customFormat="1" ht="25.5" x14ac:dyDescent="0.25">
      <c r="A8" s="105" t="s">
        <v>161</v>
      </c>
      <c r="B8" s="106" t="s">
        <v>171</v>
      </c>
      <c r="C8" s="103" t="s">
        <v>172</v>
      </c>
      <c r="D8" s="112" t="s">
        <v>41</v>
      </c>
      <c r="E8" s="107" t="s">
        <v>35</v>
      </c>
      <c r="F8" s="29">
        <v>45016</v>
      </c>
      <c r="G8" s="29">
        <v>45747</v>
      </c>
      <c r="H8" s="104">
        <v>208136</v>
      </c>
    </row>
    <row r="9" spans="1:8" s="17" customFormat="1" ht="25.5" x14ac:dyDescent="0.25">
      <c r="A9" s="105" t="s">
        <v>161</v>
      </c>
      <c r="B9" s="113" t="s">
        <v>173</v>
      </c>
      <c r="C9" s="109" t="s">
        <v>174</v>
      </c>
      <c r="D9" s="109" t="s">
        <v>69</v>
      </c>
      <c r="E9" s="114" t="s">
        <v>35</v>
      </c>
      <c r="F9" s="28">
        <v>44651</v>
      </c>
      <c r="G9" s="29">
        <v>45747</v>
      </c>
      <c r="H9" s="111">
        <v>45000</v>
      </c>
    </row>
    <row r="10" spans="1:8" s="17" customFormat="1" ht="38.25" x14ac:dyDescent="0.25">
      <c r="A10" s="105" t="s">
        <v>161</v>
      </c>
      <c r="B10" s="113" t="s">
        <v>175</v>
      </c>
      <c r="C10" s="109"/>
      <c r="D10" s="109" t="s">
        <v>176</v>
      </c>
      <c r="E10" s="114" t="s">
        <v>35</v>
      </c>
      <c r="F10" s="115">
        <v>44255</v>
      </c>
      <c r="G10" s="28">
        <v>44620</v>
      </c>
      <c r="H10" s="111">
        <v>60000</v>
      </c>
    </row>
    <row r="11" spans="1:8" s="17" customFormat="1" ht="25.5" x14ac:dyDescent="0.25">
      <c r="A11" s="105" t="s">
        <v>161</v>
      </c>
      <c r="B11" s="113" t="s">
        <v>177</v>
      </c>
      <c r="C11" s="109"/>
      <c r="D11" s="27" t="s">
        <v>66</v>
      </c>
      <c r="E11" s="27" t="s">
        <v>14</v>
      </c>
      <c r="F11" s="28">
        <v>44286</v>
      </c>
      <c r="G11" s="28">
        <v>45016</v>
      </c>
      <c r="H11" s="111">
        <v>20773</v>
      </c>
    </row>
    <row r="12" spans="1:8" ht="25.5" x14ac:dyDescent="0.25">
      <c r="A12" s="105" t="s">
        <v>161</v>
      </c>
      <c r="B12" s="19" t="s">
        <v>178</v>
      </c>
      <c r="C12" s="22" t="s">
        <v>179</v>
      </c>
      <c r="D12" s="9" t="s">
        <v>41</v>
      </c>
      <c r="E12" s="9" t="s">
        <v>35</v>
      </c>
      <c r="F12" s="20">
        <v>44651</v>
      </c>
      <c r="G12" s="14"/>
      <c r="H12" s="21" t="s">
        <v>180</v>
      </c>
    </row>
    <row r="13" spans="1:8" ht="25.5" x14ac:dyDescent="0.25">
      <c r="A13" s="105" t="s">
        <v>161</v>
      </c>
      <c r="B13" s="19" t="s">
        <v>181</v>
      </c>
      <c r="C13" s="22" t="s">
        <v>182</v>
      </c>
      <c r="D13" s="20" t="s">
        <v>13</v>
      </c>
      <c r="E13" s="14" t="s">
        <v>14</v>
      </c>
      <c r="F13" s="14">
        <v>44286</v>
      </c>
      <c r="G13" s="14">
        <v>45016</v>
      </c>
      <c r="H13" s="18">
        <v>150000</v>
      </c>
    </row>
    <row r="14" spans="1:8" ht="25.5" x14ac:dyDescent="0.25">
      <c r="A14" s="105" t="s">
        <v>161</v>
      </c>
      <c r="B14" s="19" t="s">
        <v>183</v>
      </c>
      <c r="C14" s="22" t="s">
        <v>184</v>
      </c>
      <c r="D14" s="20" t="s">
        <v>13</v>
      </c>
      <c r="E14" s="14" t="s">
        <v>14</v>
      </c>
      <c r="F14" s="14">
        <v>44286</v>
      </c>
      <c r="G14" s="14">
        <v>45016</v>
      </c>
      <c r="H14" s="18">
        <v>369987</v>
      </c>
    </row>
    <row r="15" spans="1:8" ht="25.5" x14ac:dyDescent="0.25">
      <c r="A15" s="105" t="s">
        <v>161</v>
      </c>
      <c r="B15" s="19" t="s">
        <v>185</v>
      </c>
      <c r="C15" s="22" t="s">
        <v>186</v>
      </c>
      <c r="D15" s="20" t="s">
        <v>13</v>
      </c>
      <c r="E15" s="14" t="s">
        <v>14</v>
      </c>
      <c r="F15" s="14">
        <v>45657</v>
      </c>
      <c r="G15" s="14">
        <v>47848</v>
      </c>
      <c r="H15" s="18">
        <v>9800000</v>
      </c>
    </row>
  </sheetData>
  <conditionalFormatting sqref="B5:B7">
    <cfRule type="expression" dxfId="147" priority="118">
      <formula>(#REF!="Y")</formula>
    </cfRule>
  </conditionalFormatting>
  <conditionalFormatting sqref="C9:C11">
    <cfRule type="expression" dxfId="146" priority="116">
      <formula>(#REF!="Y")</formula>
    </cfRule>
  </conditionalFormatting>
  <conditionalFormatting sqref="B4">
    <cfRule type="expression" dxfId="145" priority="114">
      <formula>(#REF!="Y")</formula>
    </cfRule>
  </conditionalFormatting>
  <conditionalFormatting sqref="C4">
    <cfRule type="expression" dxfId="144" priority="113">
      <formula>(#REF!="Y")</formula>
    </cfRule>
  </conditionalFormatting>
  <dataValidations count="2">
    <dataValidation type="whole" allowBlank="1" showInputMessage="1" showErrorMessage="1" sqref="H3 H9:H11" xr:uid="{DAB8B4F7-4FD5-4B86-A85F-4615625837DE}">
      <formula1>0</formula1>
      <formula2>9999999999</formula2>
    </dataValidation>
    <dataValidation type="date" allowBlank="1" showInputMessage="1" showErrorMessage="1" sqref="F9 F11 G10:G11 F2:F3" xr:uid="{97616948-7BCE-4A5F-BFA1-4C2F51E3CFAE}">
      <formula1>36161</formula1>
      <formula2>401769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4A1E6-E38D-4293-A756-2D455C331495}">
  <dimension ref="A1:K38"/>
  <sheetViews>
    <sheetView workbookViewId="0">
      <selection activeCell="J6" sqref="J6"/>
    </sheetView>
  </sheetViews>
  <sheetFormatPr defaultColWidth="9.140625" defaultRowHeight="12.75" x14ac:dyDescent="0.25"/>
  <cols>
    <col min="1" max="1" width="12.42578125" style="17" customWidth="1"/>
    <col min="2" max="2" width="46.140625" style="36" customWidth="1"/>
    <col min="3" max="3" width="18.7109375" style="36" customWidth="1"/>
    <col min="4" max="4" width="15.42578125" style="35" customWidth="1"/>
    <col min="5" max="5" width="13.85546875" style="32" customWidth="1"/>
    <col min="6" max="6" width="14.28515625" style="17" customWidth="1"/>
    <col min="7" max="7" width="13.28515625" style="17" customWidth="1"/>
    <col min="8" max="8" width="17.85546875" style="38" customWidth="1"/>
    <col min="9" max="16384" width="9.140625" style="17"/>
  </cols>
  <sheetData>
    <row r="1" spans="1:11" s="8" customFormat="1" ht="62.25" customHeight="1" x14ac:dyDescent="0.25">
      <c r="A1" s="1" t="s">
        <v>0</v>
      </c>
      <c r="B1" s="2" t="s">
        <v>1</v>
      </c>
      <c r="C1" s="3" t="s">
        <v>2</v>
      </c>
      <c r="D1" s="5" t="s">
        <v>5</v>
      </c>
      <c r="E1" s="6" t="s">
        <v>6</v>
      </c>
      <c r="F1" s="4" t="s">
        <v>7</v>
      </c>
      <c r="G1" s="4" t="s">
        <v>8</v>
      </c>
      <c r="H1" s="7" t="s">
        <v>9</v>
      </c>
    </row>
    <row r="2" spans="1:11" ht="25.5" x14ac:dyDescent="0.25">
      <c r="A2" s="9" t="s">
        <v>10</v>
      </c>
      <c r="B2" s="39" t="s">
        <v>11</v>
      </c>
      <c r="C2" s="40" t="s">
        <v>12</v>
      </c>
      <c r="D2" s="41" t="s">
        <v>88</v>
      </c>
      <c r="E2" s="43" t="s">
        <v>14</v>
      </c>
      <c r="F2" s="44">
        <v>44651</v>
      </c>
      <c r="G2" s="45">
        <v>45382</v>
      </c>
      <c r="H2" s="47">
        <v>20800000</v>
      </c>
    </row>
    <row r="3" spans="1:11" ht="25.5" x14ac:dyDescent="0.25">
      <c r="A3" s="9" t="s">
        <v>10</v>
      </c>
      <c r="B3" s="39" t="s">
        <v>16</v>
      </c>
      <c r="C3" s="40" t="s">
        <v>12</v>
      </c>
      <c r="D3" s="41" t="s">
        <v>88</v>
      </c>
      <c r="E3" s="43" t="s">
        <v>35</v>
      </c>
      <c r="F3" s="44">
        <v>45016</v>
      </c>
      <c r="G3" s="45"/>
      <c r="H3" s="47">
        <v>150000</v>
      </c>
    </row>
    <row r="4" spans="1:11" ht="25.5" x14ac:dyDescent="0.25">
      <c r="A4" s="9" t="s">
        <v>10</v>
      </c>
      <c r="B4" s="39" t="s">
        <v>17</v>
      </c>
      <c r="C4" s="40" t="s">
        <v>12</v>
      </c>
      <c r="D4" s="41" t="s">
        <v>88</v>
      </c>
      <c r="E4" s="43" t="s">
        <v>35</v>
      </c>
      <c r="F4" s="44">
        <v>45016</v>
      </c>
      <c r="G4" s="45"/>
      <c r="H4" s="47">
        <v>369987</v>
      </c>
    </row>
    <row r="5" spans="1:11" ht="25.5" x14ac:dyDescent="0.25">
      <c r="A5" s="9" t="s">
        <v>10</v>
      </c>
      <c r="B5" s="48" t="s">
        <v>18</v>
      </c>
      <c r="C5" s="40" t="s">
        <v>19</v>
      </c>
      <c r="D5" s="43" t="s">
        <v>20</v>
      </c>
      <c r="E5" s="43" t="s">
        <v>14</v>
      </c>
      <c r="F5" s="45">
        <v>44469</v>
      </c>
      <c r="G5" s="45">
        <v>45930</v>
      </c>
      <c r="H5" s="49">
        <v>7000000</v>
      </c>
    </row>
    <row r="6" spans="1:11" ht="25.5" x14ac:dyDescent="0.25">
      <c r="A6" s="9" t="s">
        <v>10</v>
      </c>
      <c r="B6" s="48" t="s">
        <v>21</v>
      </c>
      <c r="C6" s="40"/>
      <c r="D6" s="43" t="s">
        <v>20</v>
      </c>
      <c r="E6" s="43" t="s">
        <v>14</v>
      </c>
      <c r="F6" s="45">
        <v>44286</v>
      </c>
      <c r="G6" s="45">
        <v>45016</v>
      </c>
      <c r="H6" s="49">
        <v>5850000</v>
      </c>
    </row>
    <row r="7" spans="1:11" ht="75.75" customHeight="1" x14ac:dyDescent="0.25">
      <c r="A7" s="9" t="s">
        <v>10</v>
      </c>
      <c r="B7" s="48" t="s">
        <v>22</v>
      </c>
      <c r="C7" s="50" t="s">
        <v>23</v>
      </c>
      <c r="D7" s="41" t="s">
        <v>88</v>
      </c>
      <c r="E7" s="43" t="s">
        <v>14</v>
      </c>
      <c r="F7" s="51">
        <v>44564</v>
      </c>
      <c r="G7" s="51">
        <v>44929</v>
      </c>
      <c r="H7" s="52">
        <v>3100000</v>
      </c>
    </row>
    <row r="8" spans="1:11" x14ac:dyDescent="0.25">
      <c r="A8" s="9" t="s">
        <v>10</v>
      </c>
      <c r="B8" s="48" t="s">
        <v>24</v>
      </c>
      <c r="C8" s="50" t="s">
        <v>25</v>
      </c>
      <c r="D8" s="41" t="s">
        <v>88</v>
      </c>
      <c r="E8" s="43" t="s">
        <v>14</v>
      </c>
      <c r="F8" s="51">
        <v>44286</v>
      </c>
      <c r="G8" s="51">
        <v>45382</v>
      </c>
      <c r="H8" s="52">
        <v>1100000</v>
      </c>
    </row>
    <row r="9" spans="1:11" ht="36" customHeight="1" x14ac:dyDescent="0.25">
      <c r="A9" s="9" t="s">
        <v>10</v>
      </c>
      <c r="B9" s="48" t="s">
        <v>26</v>
      </c>
      <c r="C9" s="50" t="s">
        <v>27</v>
      </c>
      <c r="D9" s="41" t="s">
        <v>88</v>
      </c>
      <c r="E9" s="53" t="s">
        <v>14</v>
      </c>
      <c r="F9" s="45">
        <v>44286</v>
      </c>
      <c r="G9" s="45">
        <v>45016</v>
      </c>
      <c r="H9" s="49">
        <v>1600000</v>
      </c>
    </row>
    <row r="10" spans="1:11" x14ac:dyDescent="0.25">
      <c r="A10" s="9" t="s">
        <v>10</v>
      </c>
      <c r="B10" s="50" t="s">
        <v>29</v>
      </c>
      <c r="C10" s="50" t="s">
        <v>30</v>
      </c>
      <c r="D10" s="41" t="s">
        <v>13</v>
      </c>
      <c r="E10" s="43" t="s">
        <v>14</v>
      </c>
      <c r="F10" s="51">
        <v>44286</v>
      </c>
      <c r="G10" s="51">
        <v>45747</v>
      </c>
      <c r="H10" s="52">
        <v>5300000</v>
      </c>
    </row>
    <row r="11" spans="1:11" x14ac:dyDescent="0.25">
      <c r="A11" s="9" t="s">
        <v>10</v>
      </c>
      <c r="B11" s="50" t="s">
        <v>31</v>
      </c>
      <c r="C11" s="50" t="s">
        <v>32</v>
      </c>
      <c r="D11" s="41" t="s">
        <v>13</v>
      </c>
      <c r="E11" s="43" t="s">
        <v>14</v>
      </c>
      <c r="F11" s="51">
        <v>45016</v>
      </c>
      <c r="G11" s="51">
        <v>45747</v>
      </c>
      <c r="H11" s="52">
        <v>1500000</v>
      </c>
    </row>
    <row r="12" spans="1:11" ht="30" customHeight="1" x14ac:dyDescent="0.25">
      <c r="A12" s="9" t="s">
        <v>10</v>
      </c>
      <c r="B12" s="54" t="s">
        <v>33</v>
      </c>
      <c r="C12" s="55"/>
      <c r="D12" s="43" t="s">
        <v>34</v>
      </c>
      <c r="E12" s="43" t="s">
        <v>35</v>
      </c>
      <c r="F12" s="45">
        <v>45016</v>
      </c>
      <c r="G12" s="45" t="s">
        <v>36</v>
      </c>
      <c r="H12" s="49">
        <v>2800000</v>
      </c>
    </row>
    <row r="13" spans="1:11" x14ac:dyDescent="0.25">
      <c r="A13" s="9" t="s">
        <v>10</v>
      </c>
      <c r="B13" s="48" t="s">
        <v>37</v>
      </c>
      <c r="C13" s="55"/>
      <c r="D13" s="43" t="s">
        <v>34</v>
      </c>
      <c r="E13" s="43" t="s">
        <v>35</v>
      </c>
      <c r="F13" s="45">
        <v>45016</v>
      </c>
      <c r="G13" s="45" t="s">
        <v>36</v>
      </c>
      <c r="H13" s="49">
        <v>147000</v>
      </c>
    </row>
    <row r="14" spans="1:11" ht="27" customHeight="1" x14ac:dyDescent="0.25">
      <c r="A14" s="9" t="s">
        <v>10</v>
      </c>
      <c r="B14" s="55" t="s">
        <v>38</v>
      </c>
      <c r="C14" s="55"/>
      <c r="D14" s="42" t="s">
        <v>20</v>
      </c>
      <c r="E14" s="43" t="s">
        <v>14</v>
      </c>
      <c r="F14" s="51">
        <v>44825</v>
      </c>
      <c r="G14" s="51">
        <v>45556</v>
      </c>
      <c r="H14" s="52">
        <v>800000</v>
      </c>
    </row>
    <row r="15" spans="1:11" ht="24.6" customHeight="1" x14ac:dyDescent="0.25">
      <c r="A15" s="9" t="s">
        <v>10</v>
      </c>
      <c r="B15" s="56" t="s">
        <v>39</v>
      </c>
      <c r="C15" s="56" t="s">
        <v>40</v>
      </c>
      <c r="D15" s="41" t="s">
        <v>88</v>
      </c>
      <c r="E15" s="43" t="s">
        <v>14</v>
      </c>
      <c r="F15" s="57">
        <v>45016</v>
      </c>
      <c r="G15" s="45"/>
      <c r="H15" s="58">
        <v>150000</v>
      </c>
    </row>
    <row r="16" spans="1:11" s="31" customFormat="1" ht="25.5" x14ac:dyDescent="0.25">
      <c r="A16" s="9" t="s">
        <v>10</v>
      </c>
      <c r="B16" s="48" t="s">
        <v>42</v>
      </c>
      <c r="C16" s="59" t="s">
        <v>43</v>
      </c>
      <c r="D16" s="41" t="s">
        <v>88</v>
      </c>
      <c r="E16" s="43" t="s">
        <v>14</v>
      </c>
      <c r="F16" s="45">
        <v>44651</v>
      </c>
      <c r="G16" s="45">
        <v>45016</v>
      </c>
      <c r="H16" s="49">
        <v>600000</v>
      </c>
      <c r="I16" s="30"/>
      <c r="J16" s="30"/>
      <c r="K16" s="30"/>
    </row>
    <row r="17" spans="1:8" x14ac:dyDescent="0.25">
      <c r="A17" s="9" t="s">
        <v>10</v>
      </c>
      <c r="B17" s="56" t="s">
        <v>44</v>
      </c>
      <c r="C17" s="56" t="s">
        <v>45</v>
      </c>
      <c r="D17" s="41" t="s">
        <v>88</v>
      </c>
      <c r="E17" s="46" t="s">
        <v>35</v>
      </c>
      <c r="F17" s="60">
        <v>45746</v>
      </c>
      <c r="G17" s="61">
        <v>46476</v>
      </c>
      <c r="H17" s="62">
        <v>322446</v>
      </c>
    </row>
    <row r="18" spans="1:8" x14ac:dyDescent="0.25">
      <c r="A18" s="9" t="s">
        <v>10</v>
      </c>
      <c r="B18" s="50" t="s">
        <v>46</v>
      </c>
      <c r="C18" s="50" t="s">
        <v>47</v>
      </c>
      <c r="D18" s="43" t="s">
        <v>34</v>
      </c>
      <c r="E18" s="43" t="s">
        <v>14</v>
      </c>
      <c r="F18" s="51">
        <v>44408</v>
      </c>
      <c r="G18" s="51">
        <v>44561</v>
      </c>
      <c r="H18" s="52">
        <v>300000</v>
      </c>
    </row>
    <row r="19" spans="1:8" ht="31.5" customHeight="1" x14ac:dyDescent="0.25">
      <c r="A19" s="9" t="s">
        <v>10</v>
      </c>
      <c r="B19" s="50" t="s">
        <v>48</v>
      </c>
      <c r="C19" s="55" t="s">
        <v>49</v>
      </c>
      <c r="D19" s="41" t="s">
        <v>28</v>
      </c>
      <c r="E19" s="43" t="s">
        <v>35</v>
      </c>
      <c r="F19" s="51">
        <v>44651</v>
      </c>
      <c r="G19" s="51" t="s">
        <v>36</v>
      </c>
      <c r="H19" s="49">
        <v>280000</v>
      </c>
    </row>
    <row r="20" spans="1:8" x14ac:dyDescent="0.25">
      <c r="A20" s="9" t="s">
        <v>10</v>
      </c>
      <c r="B20" s="48" t="s">
        <v>50</v>
      </c>
      <c r="C20" s="50" t="s">
        <v>51</v>
      </c>
      <c r="D20" s="41" t="s">
        <v>88</v>
      </c>
      <c r="E20" s="43" t="s">
        <v>35</v>
      </c>
      <c r="F20" s="45">
        <v>45930</v>
      </c>
      <c r="G20" s="51"/>
      <c r="H20" s="49">
        <v>108000</v>
      </c>
    </row>
    <row r="21" spans="1:8" ht="25.5" x14ac:dyDescent="0.25">
      <c r="A21" s="9" t="s">
        <v>10</v>
      </c>
      <c r="B21" s="48" t="s">
        <v>52</v>
      </c>
      <c r="C21" s="55" t="s">
        <v>53</v>
      </c>
      <c r="D21" s="41" t="s">
        <v>88</v>
      </c>
      <c r="E21" s="43" t="s">
        <v>35</v>
      </c>
      <c r="F21" s="45">
        <v>46234</v>
      </c>
      <c r="G21" s="45"/>
      <c r="H21" s="49">
        <v>158000</v>
      </c>
    </row>
    <row r="22" spans="1:8" ht="32.25" customHeight="1" x14ac:dyDescent="0.25">
      <c r="A22" s="9" t="s">
        <v>10</v>
      </c>
      <c r="B22" s="50" t="s">
        <v>54</v>
      </c>
      <c r="C22" s="50" t="s">
        <v>55</v>
      </c>
      <c r="D22" s="41" t="s">
        <v>88</v>
      </c>
      <c r="E22" s="43" t="s">
        <v>14</v>
      </c>
      <c r="F22" s="51">
        <v>44834</v>
      </c>
      <c r="G22" s="51">
        <v>45199</v>
      </c>
      <c r="H22" s="52">
        <v>109292</v>
      </c>
    </row>
    <row r="23" spans="1:8" ht="25.5" x14ac:dyDescent="0.25">
      <c r="A23" s="9" t="s">
        <v>10</v>
      </c>
      <c r="B23" s="50" t="s">
        <v>56</v>
      </c>
      <c r="C23" s="50" t="s">
        <v>57</v>
      </c>
      <c r="D23" s="41" t="s">
        <v>88</v>
      </c>
      <c r="E23" s="43" t="s">
        <v>14</v>
      </c>
      <c r="F23" s="51">
        <v>44408</v>
      </c>
      <c r="G23" s="51">
        <v>44773</v>
      </c>
      <c r="H23" s="52">
        <v>41231</v>
      </c>
    </row>
    <row r="24" spans="1:8" s="33" customFormat="1" ht="15" x14ac:dyDescent="0.25">
      <c r="A24" s="9" t="s">
        <v>10</v>
      </c>
      <c r="B24" s="50" t="s">
        <v>58</v>
      </c>
      <c r="C24" s="50" t="s">
        <v>59</v>
      </c>
      <c r="D24" s="41" t="s">
        <v>88</v>
      </c>
      <c r="E24" s="43" t="s">
        <v>35</v>
      </c>
      <c r="F24" s="51">
        <v>45016</v>
      </c>
      <c r="G24" s="51" t="s">
        <v>36</v>
      </c>
      <c r="H24" s="52">
        <v>25000</v>
      </c>
    </row>
    <row r="25" spans="1:8" x14ac:dyDescent="0.25">
      <c r="A25" s="9" t="s">
        <v>10</v>
      </c>
      <c r="B25" s="63" t="s">
        <v>60</v>
      </c>
      <c r="C25" s="63" t="s">
        <v>61</v>
      </c>
      <c r="D25" s="41" t="s">
        <v>88</v>
      </c>
      <c r="E25" s="43" t="s">
        <v>14</v>
      </c>
      <c r="F25" s="51">
        <v>44651</v>
      </c>
      <c r="G25" s="45">
        <v>45016</v>
      </c>
      <c r="H25" s="52">
        <v>24000</v>
      </c>
    </row>
    <row r="26" spans="1:8" x14ac:dyDescent="0.25">
      <c r="A26" s="9" t="s">
        <v>10</v>
      </c>
      <c r="B26" s="63" t="s">
        <v>62</v>
      </c>
      <c r="C26" s="64" t="s">
        <v>63</v>
      </c>
      <c r="D26" s="41" t="s">
        <v>88</v>
      </c>
      <c r="E26" s="43" t="s">
        <v>35</v>
      </c>
      <c r="F26" s="51">
        <v>45747</v>
      </c>
      <c r="G26" s="45" t="s">
        <v>36</v>
      </c>
      <c r="H26" s="49">
        <v>54000</v>
      </c>
    </row>
    <row r="27" spans="1:8" ht="25.5" x14ac:dyDescent="0.25">
      <c r="A27" s="9" t="s">
        <v>10</v>
      </c>
      <c r="B27" s="50" t="s">
        <v>64</v>
      </c>
      <c r="C27" s="50" t="s">
        <v>65</v>
      </c>
      <c r="D27" s="65" t="s">
        <v>66</v>
      </c>
      <c r="E27" s="43" t="s">
        <v>14</v>
      </c>
      <c r="F27" s="51">
        <v>44286</v>
      </c>
      <c r="G27" s="51">
        <v>45382</v>
      </c>
      <c r="H27" s="52">
        <v>1000000</v>
      </c>
    </row>
    <row r="28" spans="1:8" s="33" customFormat="1" ht="15" x14ac:dyDescent="0.25">
      <c r="A28" s="9" t="s">
        <v>10</v>
      </c>
      <c r="B28" s="50" t="s">
        <v>67</v>
      </c>
      <c r="C28" s="50" t="s">
        <v>68</v>
      </c>
      <c r="D28" s="41" t="s">
        <v>88</v>
      </c>
      <c r="E28" s="43" t="s">
        <v>14</v>
      </c>
      <c r="F28" s="51">
        <v>44286</v>
      </c>
      <c r="G28" s="51">
        <v>45016</v>
      </c>
      <c r="H28" s="52">
        <v>50000</v>
      </c>
    </row>
    <row r="29" spans="1:8" s="33" customFormat="1" ht="15" x14ac:dyDescent="0.25">
      <c r="A29" s="9" t="s">
        <v>10</v>
      </c>
      <c r="B29" s="50" t="s">
        <v>71</v>
      </c>
      <c r="C29" s="50" t="s">
        <v>72</v>
      </c>
      <c r="D29" s="41" t="s">
        <v>88</v>
      </c>
      <c r="E29" s="43" t="s">
        <v>35</v>
      </c>
      <c r="F29" s="51">
        <v>44804</v>
      </c>
      <c r="G29" s="51" t="s">
        <v>36</v>
      </c>
      <c r="H29" s="52">
        <v>10000</v>
      </c>
    </row>
    <row r="30" spans="1:8" s="33" customFormat="1" ht="15" x14ac:dyDescent="0.25">
      <c r="A30" s="9" t="s">
        <v>10</v>
      </c>
      <c r="B30" s="50" t="s">
        <v>73</v>
      </c>
      <c r="C30" s="50" t="s">
        <v>74</v>
      </c>
      <c r="D30" s="41" t="s">
        <v>88</v>
      </c>
      <c r="E30" s="43" t="s">
        <v>14</v>
      </c>
      <c r="F30" s="51">
        <v>44926</v>
      </c>
      <c r="G30" s="51">
        <v>45657</v>
      </c>
      <c r="H30" s="52">
        <v>36856</v>
      </c>
    </row>
    <row r="31" spans="1:8" s="33" customFormat="1" ht="15" x14ac:dyDescent="0.25">
      <c r="A31" s="9" t="s">
        <v>10</v>
      </c>
      <c r="B31" s="50" t="s">
        <v>75</v>
      </c>
      <c r="C31" s="50" t="s">
        <v>76</v>
      </c>
      <c r="D31" s="41" t="s">
        <v>88</v>
      </c>
      <c r="E31" s="43" t="s">
        <v>14</v>
      </c>
      <c r="F31" s="51">
        <v>44620</v>
      </c>
      <c r="G31" s="51">
        <v>45716</v>
      </c>
      <c r="H31" s="52">
        <v>65661</v>
      </c>
    </row>
    <row r="32" spans="1:8" s="33" customFormat="1" ht="15" x14ac:dyDescent="0.25">
      <c r="A32" s="9" t="s">
        <v>10</v>
      </c>
      <c r="B32" s="50" t="s">
        <v>77</v>
      </c>
      <c r="C32" s="50" t="s">
        <v>78</v>
      </c>
      <c r="D32" s="41" t="s">
        <v>88</v>
      </c>
      <c r="E32" s="43" t="s">
        <v>14</v>
      </c>
      <c r="F32" s="51">
        <v>44530</v>
      </c>
      <c r="G32" s="51">
        <v>45626</v>
      </c>
      <c r="H32" s="52">
        <v>36000</v>
      </c>
    </row>
    <row r="33" spans="1:8" s="33" customFormat="1" ht="15" x14ac:dyDescent="0.25">
      <c r="A33" s="9" t="s">
        <v>10</v>
      </c>
      <c r="B33" s="50" t="s">
        <v>79</v>
      </c>
      <c r="C33" s="50" t="s">
        <v>80</v>
      </c>
      <c r="D33" s="41" t="s">
        <v>88</v>
      </c>
      <c r="E33" s="43" t="s">
        <v>14</v>
      </c>
      <c r="F33" s="51">
        <v>44530</v>
      </c>
      <c r="G33" s="51">
        <v>45626</v>
      </c>
      <c r="H33" s="52">
        <v>10000</v>
      </c>
    </row>
    <row r="34" spans="1:8" s="33" customFormat="1" ht="25.5" x14ac:dyDescent="0.25">
      <c r="A34" s="9" t="s">
        <v>10</v>
      </c>
      <c r="B34" s="50" t="s">
        <v>81</v>
      </c>
      <c r="C34" s="50"/>
      <c r="D34" s="41" t="s">
        <v>88</v>
      </c>
      <c r="E34" s="43" t="s">
        <v>70</v>
      </c>
      <c r="F34" s="51">
        <v>44316</v>
      </c>
      <c r="G34" s="51" t="s">
        <v>36</v>
      </c>
      <c r="H34" s="52">
        <v>10500</v>
      </c>
    </row>
    <row r="35" spans="1:8" x14ac:dyDescent="0.25">
      <c r="A35" s="9" t="s">
        <v>10</v>
      </c>
      <c r="B35" s="50" t="s">
        <v>82</v>
      </c>
      <c r="C35" s="50" t="s">
        <v>80</v>
      </c>
      <c r="D35" s="41" t="s">
        <v>88</v>
      </c>
      <c r="E35" s="51" t="s">
        <v>70</v>
      </c>
      <c r="F35" s="51"/>
      <c r="G35" s="51"/>
      <c r="H35" s="52"/>
    </row>
    <row r="36" spans="1:8" ht="25.5" x14ac:dyDescent="0.25">
      <c r="A36" s="9" t="s">
        <v>10</v>
      </c>
      <c r="B36" s="50" t="s">
        <v>83</v>
      </c>
      <c r="C36" s="55" t="s">
        <v>84</v>
      </c>
      <c r="D36" s="41" t="s">
        <v>88</v>
      </c>
      <c r="E36" s="43" t="s">
        <v>35</v>
      </c>
      <c r="F36" s="45">
        <v>44651</v>
      </c>
      <c r="G36" s="45" t="s">
        <v>85</v>
      </c>
      <c r="H36" s="66">
        <v>30000</v>
      </c>
    </row>
    <row r="37" spans="1:8" ht="25.5" x14ac:dyDescent="0.2">
      <c r="A37" s="9" t="s">
        <v>10</v>
      </c>
      <c r="B37" s="67" t="s">
        <v>86</v>
      </c>
      <c r="C37" s="55" t="s">
        <v>87</v>
      </c>
      <c r="D37" s="41" t="s">
        <v>88</v>
      </c>
      <c r="E37" s="43" t="s">
        <v>14</v>
      </c>
      <c r="F37" s="45">
        <v>44985</v>
      </c>
      <c r="G37" s="45">
        <v>45716</v>
      </c>
      <c r="H37" s="66">
        <v>55000</v>
      </c>
    </row>
    <row r="38" spans="1:8" x14ac:dyDescent="0.25">
      <c r="B38" s="35"/>
      <c r="D38" s="32"/>
      <c r="F38" s="37"/>
      <c r="G38" s="37"/>
    </row>
  </sheetData>
  <conditionalFormatting sqref="B16:C16">
    <cfRule type="expression" dxfId="143" priority="203">
      <formula>(#REF!="Y")</formula>
    </cfRule>
  </conditionalFormatting>
  <dataValidations count="2">
    <dataValidation type="whole" allowBlank="1" showInputMessage="1" showErrorMessage="1" sqref="H21 H13 H15" xr:uid="{C123B732-57BE-462B-9A86-4FC8B6F94408}">
      <formula1>0</formula1>
      <formula2>9999999999</formula2>
    </dataValidation>
    <dataValidation type="date" allowBlank="1" showInputMessage="1" showErrorMessage="1" sqref="F25 F15 F13 F20:F21 G21" xr:uid="{E23FB3F6-C07D-47E2-9122-AF3567215055}">
      <formula1>36161</formula1>
      <formula2>401769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0E069-2FEF-42EA-9EE4-0775D349F9C2}">
  <dimension ref="A1:J37"/>
  <sheetViews>
    <sheetView workbookViewId="0">
      <selection activeCell="D30" sqref="D30"/>
    </sheetView>
  </sheetViews>
  <sheetFormatPr defaultColWidth="9.140625" defaultRowHeight="15" x14ac:dyDescent="0.25"/>
  <cols>
    <col min="1" max="1" width="16.140625" style="155" customWidth="1"/>
    <col min="2" max="2" width="71.85546875" style="175" customWidth="1"/>
    <col min="3" max="3" width="23.42578125" style="155" customWidth="1"/>
    <col min="4" max="4" width="12" style="155" customWidth="1"/>
    <col min="5" max="5" width="17.42578125" style="175" customWidth="1"/>
    <col min="6" max="6" width="14.85546875" style="155" customWidth="1"/>
    <col min="7" max="7" width="17.85546875" style="155" customWidth="1"/>
    <col min="8" max="8" width="15.85546875" style="155" customWidth="1"/>
    <col min="9" max="9" width="17.85546875" style="155" customWidth="1"/>
    <col min="10" max="10" width="16.85546875" style="155" customWidth="1"/>
    <col min="11" max="11" width="11.85546875" style="155" bestFit="1" customWidth="1"/>
    <col min="12" max="16384" width="9.140625" style="155"/>
  </cols>
  <sheetData>
    <row r="1" spans="1:10" s="145" customFormat="1" ht="48" thickBot="1" x14ac:dyDescent="0.3">
      <c r="A1" s="142" t="s">
        <v>366</v>
      </c>
      <c r="B1" s="142" t="s">
        <v>1</v>
      </c>
      <c r="C1" s="142" t="s">
        <v>2</v>
      </c>
      <c r="D1" s="142" t="s">
        <v>367</v>
      </c>
      <c r="E1" s="142" t="s">
        <v>5</v>
      </c>
      <c r="F1" s="142" t="s">
        <v>368</v>
      </c>
      <c r="G1" s="143" t="s">
        <v>7</v>
      </c>
      <c r="H1" s="143" t="s">
        <v>8</v>
      </c>
      <c r="I1" s="143" t="s">
        <v>369</v>
      </c>
      <c r="J1" s="144" t="s">
        <v>9</v>
      </c>
    </row>
    <row r="2" spans="1:10" s="145" customFormat="1" ht="16.5" thickBot="1" x14ac:dyDescent="0.3">
      <c r="A2" s="477" t="s">
        <v>370</v>
      </c>
      <c r="B2" s="478"/>
      <c r="C2" s="478"/>
      <c r="D2" s="478"/>
      <c r="E2" s="478"/>
      <c r="F2" s="478"/>
      <c r="G2" s="478"/>
      <c r="H2" s="478"/>
      <c r="I2" s="478"/>
      <c r="J2" s="478"/>
    </row>
    <row r="3" spans="1:10" x14ac:dyDescent="0.25">
      <c r="A3" s="146" t="s">
        <v>203</v>
      </c>
      <c r="B3" s="147" t="s">
        <v>371</v>
      </c>
      <c r="C3" s="148" t="s">
        <v>159</v>
      </c>
      <c r="D3" s="149" t="s">
        <v>372</v>
      </c>
      <c r="E3" s="150" t="s">
        <v>159</v>
      </c>
      <c r="F3" s="151" t="s">
        <v>191</v>
      </c>
      <c r="G3" s="149" t="s">
        <v>193</v>
      </c>
      <c r="H3" s="149" t="s">
        <v>193</v>
      </c>
      <c r="I3" s="152" t="s">
        <v>159</v>
      </c>
      <c r="J3" s="153">
        <v>100000</v>
      </c>
    </row>
    <row r="4" spans="1:10" x14ac:dyDescent="0.25">
      <c r="A4" s="146" t="s">
        <v>203</v>
      </c>
      <c r="B4" s="147" t="s">
        <v>373</v>
      </c>
      <c r="C4" s="148" t="s">
        <v>159</v>
      </c>
      <c r="D4" s="149" t="s">
        <v>372</v>
      </c>
      <c r="E4" s="150" t="s">
        <v>374</v>
      </c>
      <c r="F4" s="149" t="s">
        <v>191</v>
      </c>
      <c r="G4" s="149" t="s">
        <v>191</v>
      </c>
      <c r="H4" s="149" t="s">
        <v>191</v>
      </c>
      <c r="I4" s="152" t="s">
        <v>159</v>
      </c>
      <c r="J4" s="153">
        <v>100000</v>
      </c>
    </row>
    <row r="5" spans="1:10" ht="30" x14ac:dyDescent="0.25">
      <c r="A5" s="146" t="s">
        <v>376</v>
      </c>
      <c r="B5" s="147" t="s">
        <v>377</v>
      </c>
      <c r="C5" s="148" t="s">
        <v>159</v>
      </c>
      <c r="D5" s="149" t="s">
        <v>372</v>
      </c>
      <c r="E5" s="150" t="s">
        <v>378</v>
      </c>
      <c r="F5" s="151" t="s">
        <v>191</v>
      </c>
      <c r="G5" s="149" t="s">
        <v>193</v>
      </c>
      <c r="H5" s="149" t="s">
        <v>193</v>
      </c>
      <c r="I5" s="152" t="s">
        <v>159</v>
      </c>
      <c r="J5" s="153">
        <v>9245000</v>
      </c>
    </row>
    <row r="6" spans="1:10" ht="30" x14ac:dyDescent="0.25">
      <c r="A6" s="146" t="s">
        <v>376</v>
      </c>
      <c r="B6" s="147" t="s">
        <v>379</v>
      </c>
      <c r="C6" s="148" t="s">
        <v>380</v>
      </c>
      <c r="D6" s="149" t="s">
        <v>372</v>
      </c>
      <c r="E6" s="150" t="s">
        <v>381</v>
      </c>
      <c r="F6" s="149" t="s">
        <v>191</v>
      </c>
      <c r="G6" s="157" t="s">
        <v>193</v>
      </c>
      <c r="H6" s="149" t="s">
        <v>191</v>
      </c>
      <c r="I6" s="152" t="s">
        <v>159</v>
      </c>
      <c r="J6" s="158" t="s">
        <v>382</v>
      </c>
    </row>
    <row r="7" spans="1:10" x14ac:dyDescent="0.25">
      <c r="A7" s="146" t="s">
        <v>383</v>
      </c>
      <c r="B7" s="154" t="s">
        <v>384</v>
      </c>
      <c r="C7" s="148" t="s">
        <v>159</v>
      </c>
      <c r="D7" s="149" t="s">
        <v>372</v>
      </c>
      <c r="E7" s="150" t="s">
        <v>378</v>
      </c>
      <c r="F7" s="149" t="s">
        <v>191</v>
      </c>
      <c r="G7" s="149" t="s">
        <v>191</v>
      </c>
      <c r="H7" s="149" t="s">
        <v>191</v>
      </c>
      <c r="I7" s="152" t="s">
        <v>159</v>
      </c>
      <c r="J7" s="153">
        <v>220000</v>
      </c>
    </row>
    <row r="8" spans="1:10" x14ac:dyDescent="0.25">
      <c r="A8" s="146" t="s">
        <v>383</v>
      </c>
      <c r="B8" s="147" t="s">
        <v>385</v>
      </c>
      <c r="C8" s="148" t="s">
        <v>159</v>
      </c>
      <c r="D8" s="149" t="s">
        <v>372</v>
      </c>
      <c r="E8" s="150" t="s">
        <v>375</v>
      </c>
      <c r="F8" s="149" t="s">
        <v>35</v>
      </c>
      <c r="G8" s="159">
        <v>45138</v>
      </c>
      <c r="H8" s="149" t="s">
        <v>15</v>
      </c>
      <c r="I8" s="152">
        <v>44795</v>
      </c>
      <c r="J8" s="153">
        <f>20000000</f>
        <v>20000000</v>
      </c>
    </row>
    <row r="9" spans="1:10" x14ac:dyDescent="0.25">
      <c r="A9" s="146" t="s">
        <v>383</v>
      </c>
      <c r="B9" s="147" t="s">
        <v>386</v>
      </c>
      <c r="C9" s="148" t="s">
        <v>387</v>
      </c>
      <c r="D9" s="149" t="s">
        <v>372</v>
      </c>
      <c r="E9" s="150" t="s">
        <v>378</v>
      </c>
      <c r="F9" s="149" t="s">
        <v>35</v>
      </c>
      <c r="G9" s="160">
        <v>44782</v>
      </c>
      <c r="H9" s="159">
        <v>45513</v>
      </c>
      <c r="I9" s="161">
        <v>44783</v>
      </c>
      <c r="J9" s="153">
        <f>857524+1304715.7</f>
        <v>2162239.7000000002</v>
      </c>
    </row>
    <row r="10" spans="1:10" ht="30" x14ac:dyDescent="0.25">
      <c r="A10" s="146" t="s">
        <v>388</v>
      </c>
      <c r="B10" s="154" t="s">
        <v>389</v>
      </c>
      <c r="C10" s="148" t="s">
        <v>159</v>
      </c>
      <c r="D10" s="149" t="s">
        <v>372</v>
      </c>
      <c r="E10" s="150" t="s">
        <v>378</v>
      </c>
      <c r="F10" s="151" t="s">
        <v>390</v>
      </c>
      <c r="G10" s="162">
        <v>44620</v>
      </c>
      <c r="H10" s="149" t="s">
        <v>15</v>
      </c>
      <c r="I10" s="163">
        <v>44795</v>
      </c>
      <c r="J10" s="164">
        <f>(655770.42+450000)/2</f>
        <v>552885.21</v>
      </c>
    </row>
    <row r="11" spans="1:10" x14ac:dyDescent="0.25">
      <c r="A11" s="146" t="s">
        <v>388</v>
      </c>
      <c r="B11" s="154" t="s">
        <v>391</v>
      </c>
      <c r="C11" s="148" t="s">
        <v>159</v>
      </c>
      <c r="D11" s="149" t="s">
        <v>372</v>
      </c>
      <c r="E11" s="150" t="s">
        <v>378</v>
      </c>
      <c r="F11" s="149" t="s">
        <v>35</v>
      </c>
      <c r="G11" s="162">
        <v>45011</v>
      </c>
      <c r="H11" s="149" t="s">
        <v>15</v>
      </c>
      <c r="I11" s="163">
        <f>G11+1</f>
        <v>45012</v>
      </c>
      <c r="J11" s="164" t="s">
        <v>159</v>
      </c>
    </row>
    <row r="12" spans="1:10" x14ac:dyDescent="0.25">
      <c r="A12" s="146" t="s">
        <v>388</v>
      </c>
      <c r="B12" s="147" t="s">
        <v>392</v>
      </c>
      <c r="C12" s="148" t="s">
        <v>393</v>
      </c>
      <c r="D12" s="149" t="s">
        <v>372</v>
      </c>
      <c r="E12" s="150" t="s">
        <v>378</v>
      </c>
      <c r="F12" s="149" t="s">
        <v>191</v>
      </c>
      <c r="G12" s="149" t="s">
        <v>191</v>
      </c>
      <c r="H12" s="149" t="s">
        <v>15</v>
      </c>
      <c r="I12" s="165">
        <v>44732</v>
      </c>
      <c r="J12" s="153">
        <v>160000</v>
      </c>
    </row>
    <row r="13" spans="1:10" s="145" customFormat="1" ht="15.75" x14ac:dyDescent="0.25">
      <c r="A13" s="166" t="s">
        <v>388</v>
      </c>
      <c r="B13" s="167" t="s">
        <v>394</v>
      </c>
      <c r="C13" s="168" t="s">
        <v>159</v>
      </c>
      <c r="D13" s="151" t="s">
        <v>372</v>
      </c>
      <c r="E13" s="146" t="s">
        <v>374</v>
      </c>
      <c r="F13" s="151" t="s">
        <v>191</v>
      </c>
      <c r="G13" s="162" t="s">
        <v>193</v>
      </c>
      <c r="H13" s="151" t="s">
        <v>15</v>
      </c>
      <c r="I13" s="163">
        <v>44652</v>
      </c>
      <c r="J13" s="164">
        <v>65000</v>
      </c>
    </row>
    <row r="14" spans="1:10" x14ac:dyDescent="0.25">
      <c r="A14" s="166" t="s">
        <v>388</v>
      </c>
      <c r="B14" s="169" t="s">
        <v>395</v>
      </c>
      <c r="C14" s="168" t="s">
        <v>159</v>
      </c>
      <c r="D14" s="151" t="s">
        <v>372</v>
      </c>
      <c r="E14" s="156" t="s">
        <v>374</v>
      </c>
      <c r="F14" s="151" t="s">
        <v>191</v>
      </c>
      <c r="G14" s="162" t="s">
        <v>191</v>
      </c>
      <c r="H14" s="151" t="s">
        <v>191</v>
      </c>
      <c r="I14" s="163" t="s">
        <v>159</v>
      </c>
      <c r="J14" s="164">
        <v>20000</v>
      </c>
    </row>
    <row r="15" spans="1:10" ht="15.75" thickBot="1" x14ac:dyDescent="0.3">
      <c r="A15" s="166" t="s">
        <v>396</v>
      </c>
      <c r="B15" s="169" t="s">
        <v>397</v>
      </c>
      <c r="C15" s="168" t="s">
        <v>159</v>
      </c>
      <c r="D15" s="151" t="s">
        <v>372</v>
      </c>
      <c r="E15" s="150" t="s">
        <v>378</v>
      </c>
      <c r="F15" s="151" t="s">
        <v>191</v>
      </c>
      <c r="G15" s="162" t="s">
        <v>191</v>
      </c>
      <c r="H15" s="151" t="s">
        <v>191</v>
      </c>
      <c r="I15" s="163">
        <v>44900</v>
      </c>
      <c r="J15" s="164">
        <v>60000</v>
      </c>
    </row>
    <row r="16" spans="1:10" ht="16.5" thickBot="1" x14ac:dyDescent="0.3">
      <c r="A16" s="477" t="s">
        <v>398</v>
      </c>
      <c r="B16" s="478"/>
      <c r="C16" s="478"/>
      <c r="D16" s="478"/>
      <c r="E16" s="478"/>
      <c r="F16" s="478"/>
      <c r="G16" s="478"/>
      <c r="H16" s="478"/>
      <c r="I16" s="478"/>
      <c r="J16" s="478"/>
    </row>
    <row r="17" spans="1:10" s="145" customFormat="1" ht="16.5" thickBot="1" x14ac:dyDescent="0.3">
      <c r="A17" s="166" t="s">
        <v>388</v>
      </c>
      <c r="B17" s="167" t="s">
        <v>399</v>
      </c>
      <c r="C17" s="168" t="s">
        <v>400</v>
      </c>
      <c r="D17" s="151" t="s">
        <v>372</v>
      </c>
      <c r="E17" s="150" t="s">
        <v>378</v>
      </c>
      <c r="F17" s="151" t="s">
        <v>35</v>
      </c>
      <c r="G17" s="162">
        <v>44742</v>
      </c>
      <c r="H17" s="151" t="s">
        <v>15</v>
      </c>
      <c r="I17" s="163">
        <v>44743</v>
      </c>
      <c r="J17" s="164">
        <f>((((85000+87000)*4)+(70000*4))/4)</f>
        <v>242000</v>
      </c>
    </row>
    <row r="18" spans="1:10" ht="16.5" thickBot="1" x14ac:dyDescent="0.3">
      <c r="A18" s="477" t="s">
        <v>401</v>
      </c>
      <c r="B18" s="478"/>
      <c r="C18" s="478"/>
      <c r="D18" s="478"/>
      <c r="E18" s="478"/>
      <c r="F18" s="478"/>
      <c r="G18" s="478"/>
      <c r="H18" s="478"/>
      <c r="I18" s="478"/>
      <c r="J18" s="478"/>
    </row>
    <row r="19" spans="1:10" x14ac:dyDescent="0.25">
      <c r="A19" s="166" t="s">
        <v>388</v>
      </c>
      <c r="B19" s="167" t="s">
        <v>402</v>
      </c>
      <c r="C19" s="148" t="s">
        <v>403</v>
      </c>
      <c r="D19" s="149" t="s">
        <v>372</v>
      </c>
      <c r="E19" s="156" t="s">
        <v>375</v>
      </c>
      <c r="F19" s="151" t="s">
        <v>35</v>
      </c>
      <c r="G19" s="162">
        <v>44712</v>
      </c>
      <c r="H19" s="151" t="s">
        <v>15</v>
      </c>
      <c r="I19" s="163">
        <v>44713</v>
      </c>
      <c r="J19" s="164">
        <v>500000</v>
      </c>
    </row>
    <row r="20" spans="1:10" s="145" customFormat="1" ht="16.5" thickBot="1" x14ac:dyDescent="0.3">
      <c r="A20" s="166" t="s">
        <v>388</v>
      </c>
      <c r="B20" s="169" t="s">
        <v>404</v>
      </c>
      <c r="C20" s="168" t="s">
        <v>405</v>
      </c>
      <c r="D20" s="151" t="s">
        <v>372</v>
      </c>
      <c r="E20" s="146" t="s">
        <v>308</v>
      </c>
      <c r="F20" s="151" t="s">
        <v>191</v>
      </c>
      <c r="G20" s="151" t="s">
        <v>191</v>
      </c>
      <c r="H20" s="151" t="s">
        <v>191</v>
      </c>
      <c r="I20" s="152" t="s">
        <v>159</v>
      </c>
      <c r="J20" s="164">
        <v>400000</v>
      </c>
    </row>
    <row r="21" spans="1:10" ht="16.5" thickBot="1" x14ac:dyDescent="0.3">
      <c r="A21" s="477" t="s">
        <v>406</v>
      </c>
      <c r="B21" s="478"/>
      <c r="C21" s="478"/>
      <c r="D21" s="478"/>
      <c r="E21" s="478"/>
      <c r="F21" s="478"/>
      <c r="G21" s="478"/>
      <c r="H21" s="478"/>
      <c r="I21" s="478"/>
      <c r="J21" s="478"/>
    </row>
    <row r="22" spans="1:10" ht="30" x14ac:dyDescent="0.25">
      <c r="A22" s="146" t="s">
        <v>383</v>
      </c>
      <c r="B22" s="147" t="s">
        <v>407</v>
      </c>
      <c r="C22" s="148" t="s">
        <v>408</v>
      </c>
      <c r="D22" s="149" t="s">
        <v>409</v>
      </c>
      <c r="E22" s="150" t="s">
        <v>374</v>
      </c>
      <c r="F22" s="149" t="s">
        <v>191</v>
      </c>
      <c r="G22" s="149" t="s">
        <v>191</v>
      </c>
      <c r="H22" s="149" t="s">
        <v>191</v>
      </c>
      <c r="I22" s="152">
        <v>44578</v>
      </c>
      <c r="J22" s="153">
        <v>225000</v>
      </c>
    </row>
    <row r="23" spans="1:10" x14ac:dyDescent="0.25">
      <c r="A23" s="146" t="s">
        <v>383</v>
      </c>
      <c r="B23" s="147" t="s">
        <v>410</v>
      </c>
      <c r="C23" s="148" t="s">
        <v>411</v>
      </c>
      <c r="D23" s="149" t="s">
        <v>372</v>
      </c>
      <c r="E23" s="150" t="s">
        <v>374</v>
      </c>
      <c r="F23" s="149" t="s">
        <v>191</v>
      </c>
      <c r="G23" s="149" t="s">
        <v>191</v>
      </c>
      <c r="H23" s="149" t="s">
        <v>191</v>
      </c>
      <c r="I23" s="170" t="s">
        <v>412</v>
      </c>
      <c r="J23" s="153">
        <v>57000</v>
      </c>
    </row>
    <row r="24" spans="1:10" s="145" customFormat="1" ht="15.75" x14ac:dyDescent="0.25">
      <c r="A24" s="146" t="s">
        <v>388</v>
      </c>
      <c r="B24" s="154" t="s">
        <v>413</v>
      </c>
      <c r="C24" s="148" t="s">
        <v>414</v>
      </c>
      <c r="D24" s="149" t="s">
        <v>372</v>
      </c>
      <c r="E24" s="150" t="s">
        <v>375</v>
      </c>
      <c r="F24" s="149" t="s">
        <v>35</v>
      </c>
      <c r="G24" s="165">
        <v>44651</v>
      </c>
      <c r="H24" s="149" t="s">
        <v>15</v>
      </c>
      <c r="I24" s="152">
        <v>44652</v>
      </c>
      <c r="J24" s="171">
        <f>35000</f>
        <v>35000</v>
      </c>
    </row>
    <row r="25" spans="1:10" x14ac:dyDescent="0.25">
      <c r="A25" s="146" t="s">
        <v>383</v>
      </c>
      <c r="B25" s="147" t="s">
        <v>415</v>
      </c>
      <c r="C25" s="148" t="s">
        <v>416</v>
      </c>
      <c r="D25" s="149" t="s">
        <v>372</v>
      </c>
      <c r="E25" s="150" t="s">
        <v>375</v>
      </c>
      <c r="F25" s="149" t="s">
        <v>191</v>
      </c>
      <c r="G25" s="157" t="s">
        <v>193</v>
      </c>
      <c r="H25" s="149" t="s">
        <v>191</v>
      </c>
      <c r="I25" s="152">
        <v>44348</v>
      </c>
      <c r="J25" s="158">
        <v>5000000</v>
      </c>
    </row>
    <row r="26" spans="1:10" s="145" customFormat="1" ht="16.5" thickBot="1" x14ac:dyDescent="0.3">
      <c r="A26" s="166" t="s">
        <v>388</v>
      </c>
      <c r="B26" s="169" t="s">
        <v>417</v>
      </c>
      <c r="C26" s="168" t="s">
        <v>418</v>
      </c>
      <c r="D26" s="151" t="s">
        <v>372</v>
      </c>
      <c r="E26" s="150" t="s">
        <v>375</v>
      </c>
      <c r="F26" s="151" t="s">
        <v>35</v>
      </c>
      <c r="G26" s="162">
        <v>44620</v>
      </c>
      <c r="H26" s="149" t="s">
        <v>15</v>
      </c>
      <c r="I26" s="163">
        <v>44652</v>
      </c>
      <c r="J26" s="164">
        <f>(655770.42+450000)/2</f>
        <v>552885.21</v>
      </c>
    </row>
    <row r="27" spans="1:10" s="145" customFormat="1" ht="16.5" thickBot="1" x14ac:dyDescent="0.3">
      <c r="A27" s="477" t="s">
        <v>419</v>
      </c>
      <c r="B27" s="478"/>
      <c r="C27" s="478"/>
      <c r="D27" s="478"/>
      <c r="E27" s="478"/>
      <c r="F27" s="478"/>
      <c r="G27" s="478"/>
      <c r="H27" s="478"/>
      <c r="I27" s="478"/>
      <c r="J27" s="478"/>
    </row>
    <row r="28" spans="1:10" s="175" customFormat="1" ht="45.75" thickBot="1" x14ac:dyDescent="0.3">
      <c r="A28" s="172" t="s">
        <v>420</v>
      </c>
      <c r="B28" s="147" t="s">
        <v>421</v>
      </c>
      <c r="C28" s="173" t="s">
        <v>422</v>
      </c>
      <c r="D28" s="149" t="s">
        <v>372</v>
      </c>
      <c r="E28" s="150" t="s">
        <v>375</v>
      </c>
      <c r="F28" s="149" t="s">
        <v>14</v>
      </c>
      <c r="G28" s="160">
        <v>44782</v>
      </c>
      <c r="H28" s="159">
        <v>45513</v>
      </c>
      <c r="I28" s="161">
        <v>44783</v>
      </c>
      <c r="J28" s="174">
        <f>120000000/4</f>
        <v>30000000</v>
      </c>
    </row>
    <row r="29" spans="1:10" s="145" customFormat="1" ht="16.5" thickBot="1" x14ac:dyDescent="0.3">
      <c r="A29" s="477" t="s">
        <v>423</v>
      </c>
      <c r="B29" s="478"/>
      <c r="C29" s="478"/>
      <c r="D29" s="478"/>
      <c r="E29" s="478"/>
      <c r="F29" s="478"/>
      <c r="G29" s="478"/>
      <c r="H29" s="478"/>
      <c r="I29" s="478"/>
      <c r="J29" s="478"/>
    </row>
    <row r="30" spans="1:10" ht="30" x14ac:dyDescent="0.25">
      <c r="A30" s="146" t="s">
        <v>383</v>
      </c>
      <c r="B30" s="147" t="s">
        <v>424</v>
      </c>
      <c r="C30" s="148" t="s">
        <v>425</v>
      </c>
      <c r="D30" s="149" t="s">
        <v>372</v>
      </c>
      <c r="E30" s="150" t="s">
        <v>426</v>
      </c>
      <c r="F30" s="176"/>
      <c r="G30" s="177" t="s">
        <v>427</v>
      </c>
      <c r="H30" s="178">
        <v>14</v>
      </c>
      <c r="I30" s="152">
        <v>44482</v>
      </c>
      <c r="J30" s="153">
        <v>154000</v>
      </c>
    </row>
    <row r="31" spans="1:10" s="175" customFormat="1" x14ac:dyDescent="0.25">
      <c r="B31" s="179"/>
      <c r="C31" s="155"/>
      <c r="D31" s="155"/>
      <c r="E31" s="179"/>
      <c r="F31" s="155"/>
      <c r="G31" s="180"/>
      <c r="H31" s="155"/>
      <c r="I31" s="181"/>
      <c r="J31" s="182"/>
    </row>
    <row r="32" spans="1:10" x14ac:dyDescent="0.25">
      <c r="A32" s="175"/>
      <c r="C32" s="175"/>
      <c r="D32" s="175"/>
      <c r="F32" s="175"/>
      <c r="G32" s="175"/>
      <c r="H32" s="175"/>
      <c r="I32" s="175"/>
      <c r="J32" s="183"/>
    </row>
    <row r="33" spans="3:3" x14ac:dyDescent="0.25">
      <c r="C33" s="184"/>
    </row>
    <row r="34" spans="3:3" x14ac:dyDescent="0.25">
      <c r="C34" s="184"/>
    </row>
    <row r="35" spans="3:3" x14ac:dyDescent="0.25">
      <c r="C35" s="184"/>
    </row>
    <row r="36" spans="3:3" x14ac:dyDescent="0.25">
      <c r="C36" s="184"/>
    </row>
    <row r="37" spans="3:3" x14ac:dyDescent="0.25">
      <c r="C37" s="185"/>
    </row>
  </sheetData>
  <mergeCells count="6">
    <mergeCell ref="A29:J29"/>
    <mergeCell ref="A2:J2"/>
    <mergeCell ref="A16:J16"/>
    <mergeCell ref="A18:J18"/>
    <mergeCell ref="A21:J21"/>
    <mergeCell ref="A27:J27"/>
  </mergeCells>
  <conditionalFormatting sqref="I3:I8 I19:I20 I22:I26">
    <cfRule type="expression" dxfId="142" priority="68">
      <formula>(#REF!="Y")</formula>
    </cfRule>
  </conditionalFormatting>
  <conditionalFormatting sqref="B23:C26">
    <cfRule type="expression" dxfId="141" priority="63">
      <formula>(#REF!="Y")</formula>
    </cfRule>
  </conditionalFormatting>
  <conditionalFormatting sqref="I19:I20 I23:I26 I13:I14 I17 D23:D26">
    <cfRule type="expression" dxfId="140" priority="62">
      <formula>(#REF!="Y")</formula>
    </cfRule>
  </conditionalFormatting>
  <conditionalFormatting sqref="I9 J22 D20 I19:J20 D22:D26 I23:J25 I26">
    <cfRule type="expression" dxfId="139" priority="61">
      <formula>(#REF!="Y")</formula>
    </cfRule>
  </conditionalFormatting>
  <conditionalFormatting sqref="G9 G19:G20 G22:G26">
    <cfRule type="timePeriod" dxfId="138" priority="59" timePeriod="nextMonth">
      <formula>AND(MONTH(G9)=MONTH(EDATE(TODAY(),0+1)),YEAR(G9)=YEAR(EDATE(TODAY(),0+1)))</formula>
    </cfRule>
  </conditionalFormatting>
  <conditionalFormatting sqref="J19 I20:J20 B19:B20 I22:J25 B22:B26 I26">
    <cfRule type="expression" dxfId="137" priority="58">
      <formula>(#REF!="Y")</formula>
    </cfRule>
  </conditionalFormatting>
  <conditionalFormatting sqref="I19:J20 I23:J25 I22 I26">
    <cfRule type="expression" dxfId="136" priority="57">
      <formula>(#REF!="Y")</formula>
    </cfRule>
  </conditionalFormatting>
  <conditionalFormatting sqref="J19 I20:J20 I22:J25 I26">
    <cfRule type="expression" dxfId="135" priority="56">
      <formula>(#REF!="Y")</formula>
    </cfRule>
  </conditionalFormatting>
  <conditionalFormatting sqref="I31">
    <cfRule type="expression" dxfId="134" priority="48">
      <formula>(#REF!="Y")</formula>
    </cfRule>
  </conditionalFormatting>
  <conditionalFormatting sqref="G31">
    <cfRule type="timePeriod" dxfId="133" priority="46" timePeriod="nextMonth">
      <formula>AND(MONTH(G31)=MONTH(EDATE(TODAY(),0+1)),YEAR(G31)=YEAR(EDATE(TODAY(),0+1)))</formula>
    </cfRule>
  </conditionalFormatting>
  <conditionalFormatting sqref="I28">
    <cfRule type="expression" dxfId="132" priority="45">
      <formula>(#REF!="Y")</formula>
    </cfRule>
  </conditionalFormatting>
  <conditionalFormatting sqref="G28">
    <cfRule type="timePeriod" dxfId="131" priority="43" timePeriod="nextMonth">
      <formula>AND(MONTH(G28)=MONTH(EDATE(TODAY(),0+1)),YEAR(G28)=YEAR(EDATE(TODAY(),0+1)))</formula>
    </cfRule>
  </conditionalFormatting>
  <conditionalFormatting sqref="D28">
    <cfRule type="expression" dxfId="130" priority="42">
      <formula>(#REF!="Y")</formula>
    </cfRule>
  </conditionalFormatting>
  <conditionalFormatting sqref="I30">
    <cfRule type="expression" dxfId="129" priority="39">
      <formula>(#REF!="Y")</formula>
    </cfRule>
  </conditionalFormatting>
  <conditionalFormatting sqref="B23:B26">
    <cfRule type="expression" dxfId="128" priority="37">
      <formula>(#REF!="Y")</formula>
    </cfRule>
  </conditionalFormatting>
  <conditionalFormatting sqref="I23:I26">
    <cfRule type="expression" dxfId="127" priority="36">
      <formula>(#REF!="Y")</formula>
    </cfRule>
  </conditionalFormatting>
  <conditionalFormatting sqref="I23:J25 I26">
    <cfRule type="expression" dxfId="126" priority="34">
      <formula>(#REF!="Y")</formula>
    </cfRule>
  </conditionalFormatting>
  <conditionalFormatting sqref="G23:G26">
    <cfRule type="timePeriod" dxfId="125" priority="32" timePeriod="nextMonth">
      <formula>AND(MONTH(G23)=MONTH(EDATE(TODAY(),0+1)),YEAR(G23)=YEAR(EDATE(TODAY(),0+1)))</formula>
    </cfRule>
  </conditionalFormatting>
  <conditionalFormatting sqref="I23:J25 I26">
    <cfRule type="expression" dxfId="124" priority="31">
      <formula>(#REF!="Y")</formula>
    </cfRule>
  </conditionalFormatting>
  <conditionalFormatting sqref="I23:J25 I26">
    <cfRule type="expression" dxfId="123" priority="30">
      <formula>(#REF!="Y")</formula>
    </cfRule>
  </conditionalFormatting>
  <conditionalFormatting sqref="I23:J25 I26">
    <cfRule type="expression" dxfId="122" priority="29">
      <formula>(#REF!="Y")</formula>
    </cfRule>
  </conditionalFormatting>
  <conditionalFormatting sqref="G23:G26">
    <cfRule type="timePeriod" dxfId="121" priority="28" timePeriod="nextMonth">
      <formula>AND(MONTH(G23)=MONTH(EDATE(TODAY(),0+1)),YEAR(G23)=YEAR(EDATE(TODAY(),0+1)))</formula>
    </cfRule>
  </conditionalFormatting>
  <conditionalFormatting sqref="I15">
    <cfRule type="expression" dxfId="120" priority="27">
      <formula>(#REF!="Y")</formula>
    </cfRule>
  </conditionalFormatting>
  <conditionalFormatting sqref="I10:I11">
    <cfRule type="expression" dxfId="119" priority="26">
      <formula>(#REF!="Y")</formula>
    </cfRule>
  </conditionalFormatting>
  <conditionalFormatting sqref="I10:I11">
    <cfRule type="expression" dxfId="118" priority="25">
      <formula>(#REF!="Y")</formula>
    </cfRule>
  </conditionalFormatting>
  <conditionalFormatting sqref="I10:J11">
    <cfRule type="expression" dxfId="117" priority="24">
      <formula>(#REF!="Y")</formula>
    </cfRule>
  </conditionalFormatting>
  <conditionalFormatting sqref="G10:G11">
    <cfRule type="timePeriod" dxfId="116" priority="22" timePeriod="nextMonth">
      <formula>AND(MONTH(G10)=MONTH(EDATE(TODAY(),0+1)),YEAR(G10)=YEAR(EDATE(TODAY(),0+1)))</formula>
    </cfRule>
  </conditionalFormatting>
  <conditionalFormatting sqref="I10:J11">
    <cfRule type="expression" dxfId="115" priority="21">
      <formula>(#REF!="Y")</formula>
    </cfRule>
  </conditionalFormatting>
  <conditionalFormatting sqref="I10:J11">
    <cfRule type="expression" dxfId="114" priority="20">
      <formula>(#REF!="Y")</formula>
    </cfRule>
  </conditionalFormatting>
  <conditionalFormatting sqref="I10:J11">
    <cfRule type="expression" dxfId="113" priority="19">
      <formula>(#REF!="Y")</formula>
    </cfRule>
  </conditionalFormatting>
  <conditionalFormatting sqref="I10:I11">
    <cfRule type="expression" dxfId="112" priority="18">
      <formula>(#REF!="Y")</formula>
    </cfRule>
  </conditionalFormatting>
  <conditionalFormatting sqref="I10:J11">
    <cfRule type="expression" dxfId="111" priority="16">
      <formula>(#REF!="Y")</formula>
    </cfRule>
  </conditionalFormatting>
  <conditionalFormatting sqref="G10:G11">
    <cfRule type="timePeriod" dxfId="110" priority="14" timePeriod="nextMonth">
      <formula>AND(MONTH(G10)=MONTH(EDATE(TODAY(),0+1)),YEAR(G10)=YEAR(EDATE(TODAY(),0+1)))</formula>
    </cfRule>
  </conditionalFormatting>
  <conditionalFormatting sqref="I10:J11">
    <cfRule type="expression" dxfId="109" priority="13">
      <formula>(#REF!="Y")</formula>
    </cfRule>
  </conditionalFormatting>
  <conditionalFormatting sqref="I10:J11">
    <cfRule type="expression" dxfId="108" priority="12">
      <formula>(#REF!="Y")</formula>
    </cfRule>
  </conditionalFormatting>
  <conditionalFormatting sqref="I10:J11">
    <cfRule type="expression" dxfId="107" priority="11">
      <formula>(#REF!="Y")</formula>
    </cfRule>
  </conditionalFormatting>
  <conditionalFormatting sqref="G10:G11">
    <cfRule type="timePeriod" dxfId="106" priority="10" timePeriod="nextMonth">
      <formula>AND(MONTH(G10)=MONTH(EDATE(TODAY(),0+1)),YEAR(G10)=YEAR(EDATE(TODAY(),0+1)))</formula>
    </cfRule>
  </conditionalFormatting>
  <conditionalFormatting sqref="J26">
    <cfRule type="expression" dxfId="105" priority="9">
      <formula>(#REF!="Y")</formula>
    </cfRule>
  </conditionalFormatting>
  <conditionalFormatting sqref="J26">
    <cfRule type="expression" dxfId="104" priority="8">
      <formula>(#REF!="Y")</formula>
    </cfRule>
  </conditionalFormatting>
  <conditionalFormatting sqref="J26">
    <cfRule type="expression" dxfId="103" priority="7">
      <formula>(#REF!="Y")</formula>
    </cfRule>
  </conditionalFormatting>
  <conditionalFormatting sqref="J26">
    <cfRule type="expression" dxfId="102" priority="6">
      <formula>(#REF!="Y")</formula>
    </cfRule>
  </conditionalFormatting>
  <conditionalFormatting sqref="J26">
    <cfRule type="expression" dxfId="101" priority="5">
      <formula>(#REF!="Y")</formula>
    </cfRule>
  </conditionalFormatting>
  <conditionalFormatting sqref="J26">
    <cfRule type="expression" dxfId="100" priority="4">
      <formula>(#REF!="Y")</formula>
    </cfRule>
  </conditionalFormatting>
  <conditionalFormatting sqref="J26">
    <cfRule type="expression" dxfId="99" priority="3">
      <formula>(#REF!="Y")</formula>
    </cfRule>
  </conditionalFormatting>
  <conditionalFormatting sqref="J26">
    <cfRule type="expression" dxfId="98" priority="2">
      <formula>(#REF!="Y")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3476B-12EC-43A5-9453-20C881AAE8A6}">
  <dimension ref="A1:J15"/>
  <sheetViews>
    <sheetView workbookViewId="0">
      <selection activeCell="B3" sqref="B3"/>
    </sheetView>
  </sheetViews>
  <sheetFormatPr defaultRowHeight="15" x14ac:dyDescent="0.25"/>
  <cols>
    <col min="1" max="1" width="30.42578125" customWidth="1"/>
    <col min="2" max="2" width="59.42578125" customWidth="1"/>
    <col min="6" max="6" width="20.28515625" customWidth="1"/>
    <col min="7" max="7" width="13.7109375" customWidth="1"/>
    <col min="9" max="9" width="14.140625" customWidth="1"/>
    <col min="10" max="10" width="18.5703125" customWidth="1"/>
  </cols>
  <sheetData>
    <row r="1" spans="1:10" ht="51.75" thickBot="1" x14ac:dyDescent="0.3">
      <c r="A1" s="186" t="s">
        <v>428</v>
      </c>
      <c r="B1" s="187" t="s">
        <v>1</v>
      </c>
      <c r="C1" s="187" t="s">
        <v>2</v>
      </c>
      <c r="D1" s="188" t="s">
        <v>367</v>
      </c>
      <c r="E1" s="187" t="s">
        <v>5</v>
      </c>
      <c r="F1" s="186" t="s">
        <v>6</v>
      </c>
      <c r="G1" s="189" t="s">
        <v>7</v>
      </c>
      <c r="H1" s="189" t="s">
        <v>8</v>
      </c>
      <c r="I1" s="188" t="s">
        <v>369</v>
      </c>
      <c r="J1" s="190" t="s">
        <v>9</v>
      </c>
    </row>
    <row r="2" spans="1:10" ht="16.5" thickBot="1" x14ac:dyDescent="0.3">
      <c r="A2" s="477" t="s">
        <v>370</v>
      </c>
      <c r="B2" s="478"/>
      <c r="C2" s="478"/>
      <c r="D2" s="478"/>
      <c r="E2" s="478"/>
      <c r="F2" s="478"/>
      <c r="G2" s="478"/>
      <c r="H2" s="478"/>
      <c r="I2" s="478"/>
      <c r="J2" s="478"/>
    </row>
    <row r="3" spans="1:10" ht="47.25" x14ac:dyDescent="0.25">
      <c r="A3" s="191" t="s">
        <v>428</v>
      </c>
      <c r="B3" s="192" t="s">
        <v>429</v>
      </c>
      <c r="C3" s="192" t="s">
        <v>430</v>
      </c>
      <c r="D3" s="193" t="s">
        <v>372</v>
      </c>
      <c r="E3" s="194" t="s">
        <v>381</v>
      </c>
      <c r="F3" s="195" t="s">
        <v>191</v>
      </c>
      <c r="G3" s="196" t="s">
        <v>36</v>
      </c>
      <c r="H3" s="196" t="s">
        <v>36</v>
      </c>
      <c r="I3" s="196" t="s">
        <v>159</v>
      </c>
      <c r="J3" s="197" t="s">
        <v>159</v>
      </c>
    </row>
    <row r="4" spans="1:10" ht="47.25" x14ac:dyDescent="0.25">
      <c r="A4" s="191" t="s">
        <v>428</v>
      </c>
      <c r="B4" s="192" t="s">
        <v>431</v>
      </c>
      <c r="C4" s="192" t="s">
        <v>432</v>
      </c>
      <c r="D4" s="193" t="s">
        <v>372</v>
      </c>
      <c r="E4" s="198" t="s">
        <v>381</v>
      </c>
      <c r="F4" s="195" t="s">
        <v>191</v>
      </c>
      <c r="G4" s="196" t="s">
        <v>36</v>
      </c>
      <c r="H4" s="196" t="s">
        <v>36</v>
      </c>
      <c r="I4" s="196" t="s">
        <v>159</v>
      </c>
      <c r="J4" s="197" t="s">
        <v>159</v>
      </c>
    </row>
    <row r="5" spans="1:10" ht="47.25" x14ac:dyDescent="0.25">
      <c r="A5" s="191" t="s">
        <v>428</v>
      </c>
      <c r="B5" s="192" t="s">
        <v>433</v>
      </c>
      <c r="C5" s="192" t="s">
        <v>434</v>
      </c>
      <c r="D5" s="193" t="s">
        <v>372</v>
      </c>
      <c r="E5" s="194" t="s">
        <v>381</v>
      </c>
      <c r="F5" s="195" t="s">
        <v>191</v>
      </c>
      <c r="G5" s="196" t="s">
        <v>36</v>
      </c>
      <c r="H5" s="196" t="s">
        <v>36</v>
      </c>
      <c r="I5" s="196" t="s">
        <v>159</v>
      </c>
      <c r="J5" s="196" t="s">
        <v>159</v>
      </c>
    </row>
    <row r="6" spans="1:10" ht="47.25" x14ac:dyDescent="0.25">
      <c r="A6" s="191" t="s">
        <v>428</v>
      </c>
      <c r="B6" s="192" t="s">
        <v>435</v>
      </c>
      <c r="C6" s="192" t="s">
        <v>436</v>
      </c>
      <c r="D6" s="193" t="s">
        <v>372</v>
      </c>
      <c r="E6" s="194" t="s">
        <v>381</v>
      </c>
      <c r="F6" s="195" t="s">
        <v>191</v>
      </c>
      <c r="G6" s="196" t="s">
        <v>36</v>
      </c>
      <c r="H6" s="196" t="s">
        <v>36</v>
      </c>
      <c r="I6" s="196" t="s">
        <v>159</v>
      </c>
      <c r="J6" s="197">
        <v>250000</v>
      </c>
    </row>
    <row r="7" spans="1:10" ht="32.25" thickBot="1" x14ac:dyDescent="0.3">
      <c r="A7" s="199" t="s">
        <v>428</v>
      </c>
      <c r="B7" s="200" t="s">
        <v>437</v>
      </c>
      <c r="C7" s="201" t="s">
        <v>159</v>
      </c>
      <c r="D7" s="202" t="s">
        <v>372</v>
      </c>
      <c r="E7" s="204" t="s">
        <v>381</v>
      </c>
      <c r="F7" s="203" t="s">
        <v>191</v>
      </c>
      <c r="G7" s="206" t="s">
        <v>36</v>
      </c>
      <c r="H7" s="206" t="s">
        <v>36</v>
      </c>
      <c r="I7" s="207" t="s">
        <v>159</v>
      </c>
      <c r="J7" s="207" t="s">
        <v>159</v>
      </c>
    </row>
    <row r="8" spans="1:10" ht="16.5" thickBot="1" x14ac:dyDescent="0.3">
      <c r="A8" s="477" t="s">
        <v>398</v>
      </c>
      <c r="B8" s="478"/>
      <c r="C8" s="478"/>
      <c r="D8" s="478"/>
      <c r="E8" s="478"/>
      <c r="F8" s="478"/>
      <c r="G8" s="478"/>
      <c r="H8" s="478"/>
      <c r="I8" s="478"/>
      <c r="J8" s="478"/>
    </row>
    <row r="9" spans="1:10" ht="32.25" thickBot="1" x14ac:dyDescent="0.3">
      <c r="A9" s="191" t="s">
        <v>428</v>
      </c>
      <c r="B9" s="208" t="s">
        <v>438</v>
      </c>
      <c r="C9" s="209" t="s">
        <v>439</v>
      </c>
      <c r="D9" s="210" t="s">
        <v>372</v>
      </c>
      <c r="E9" s="198" t="s">
        <v>381</v>
      </c>
      <c r="F9" s="210" t="s">
        <v>35</v>
      </c>
      <c r="G9" s="211">
        <v>44262</v>
      </c>
      <c r="H9" s="212">
        <v>0</v>
      </c>
      <c r="I9" s="206" t="s">
        <v>440</v>
      </c>
      <c r="J9" s="213">
        <v>2640000</v>
      </c>
    </row>
    <row r="10" spans="1:10" ht="16.5" thickBot="1" x14ac:dyDescent="0.3">
      <c r="A10" s="477" t="s">
        <v>401</v>
      </c>
      <c r="B10" s="478"/>
      <c r="C10" s="478"/>
      <c r="D10" s="478"/>
      <c r="E10" s="478"/>
      <c r="F10" s="478"/>
      <c r="G10" s="478"/>
      <c r="H10" s="478"/>
      <c r="I10" s="478"/>
      <c r="J10" s="478"/>
    </row>
    <row r="11" spans="1:10" ht="16.5" thickBot="1" x14ac:dyDescent="0.3">
      <c r="A11" s="214"/>
      <c r="B11" s="215"/>
      <c r="C11" s="215"/>
      <c r="D11" s="215"/>
      <c r="E11" s="215"/>
      <c r="F11" s="215"/>
      <c r="G11" s="215"/>
      <c r="H11" s="215"/>
      <c r="I11" s="215"/>
      <c r="J11" s="215"/>
    </row>
    <row r="12" spans="1:10" ht="16.5" thickBot="1" x14ac:dyDescent="0.3">
      <c r="A12" s="477" t="s">
        <v>406</v>
      </c>
      <c r="B12" s="478"/>
      <c r="C12" s="478"/>
      <c r="D12" s="478"/>
      <c r="E12" s="478"/>
      <c r="F12" s="478"/>
      <c r="G12" s="478"/>
      <c r="H12" s="478"/>
      <c r="I12" s="478"/>
      <c r="J12" s="478"/>
    </row>
    <row r="13" spans="1:10" ht="31.5" x14ac:dyDescent="0.25">
      <c r="A13" s="199" t="s">
        <v>428</v>
      </c>
      <c r="B13" s="204" t="s">
        <v>441</v>
      </c>
      <c r="C13" s="204" t="s">
        <v>159</v>
      </c>
      <c r="D13" s="202" t="s">
        <v>372</v>
      </c>
      <c r="E13" s="216" t="s">
        <v>426</v>
      </c>
      <c r="F13" s="217" t="s">
        <v>191</v>
      </c>
      <c r="G13" s="207" t="s">
        <v>36</v>
      </c>
      <c r="H13" s="207" t="s">
        <v>36</v>
      </c>
      <c r="I13" s="207" t="s">
        <v>159</v>
      </c>
      <c r="J13" s="218">
        <v>135000</v>
      </c>
    </row>
    <row r="14" spans="1:10" ht="48" thickBot="1" x14ac:dyDescent="0.3">
      <c r="A14" s="219" t="s">
        <v>428</v>
      </c>
      <c r="B14" s="205" t="s">
        <v>443</v>
      </c>
      <c r="C14" s="205" t="s">
        <v>444</v>
      </c>
      <c r="D14" s="203" t="s">
        <v>372</v>
      </c>
      <c r="E14" s="205" t="s">
        <v>308</v>
      </c>
      <c r="F14" s="203" t="s">
        <v>191</v>
      </c>
      <c r="G14" s="220" t="s">
        <v>36</v>
      </c>
      <c r="H14" s="220" t="s">
        <v>36</v>
      </c>
      <c r="I14" s="220" t="s">
        <v>159</v>
      </c>
      <c r="J14" s="221">
        <v>300000</v>
      </c>
    </row>
    <row r="15" spans="1:10" ht="47.25" x14ac:dyDescent="0.25">
      <c r="A15" s="191" t="s">
        <v>428</v>
      </c>
      <c r="B15" s="222" t="s">
        <v>445</v>
      </c>
      <c r="C15" s="192" t="s">
        <v>446</v>
      </c>
      <c r="D15" s="193" t="s">
        <v>372</v>
      </c>
      <c r="E15" s="192" t="s">
        <v>308</v>
      </c>
      <c r="F15" s="223" t="s">
        <v>316</v>
      </c>
      <c r="G15" s="206">
        <v>44196</v>
      </c>
      <c r="H15" s="196" t="s">
        <v>36</v>
      </c>
      <c r="I15" s="224">
        <v>44197</v>
      </c>
      <c r="J15" s="225" t="s">
        <v>448</v>
      </c>
    </row>
  </sheetData>
  <mergeCells count="4">
    <mergeCell ref="A2:J2"/>
    <mergeCell ref="A8:J8"/>
    <mergeCell ref="A10:J10"/>
    <mergeCell ref="A12:J12"/>
  </mergeCells>
  <conditionalFormatting sqref="B7:D7 D4:D6 D13">
    <cfRule type="expression" dxfId="97" priority="58">
      <formula>(#REF!="Y")</formula>
    </cfRule>
  </conditionalFormatting>
  <conditionalFormatting sqref="B15 D15">
    <cfRule type="expression" dxfId="96" priority="55">
      <formula>(#REF!="Y")</formula>
    </cfRule>
  </conditionalFormatting>
  <conditionalFormatting sqref="D3">
    <cfRule type="expression" dxfId="95" priority="50">
      <formula>(#REF!="Y")</formula>
    </cfRule>
  </conditionalFormatting>
  <conditionalFormatting sqref="E15">
    <cfRule type="expression" dxfId="94" priority="9">
      <formula>(#REF!="Y")</formula>
    </cfRule>
  </conditionalFormatting>
  <conditionalFormatting sqref="E9">
    <cfRule type="expression" dxfId="93" priority="1">
      <formula>(#REF!="Y")</formula>
    </cfRule>
  </conditionalFormatting>
  <dataValidations count="1">
    <dataValidation type="list" allowBlank="1" showInputMessage="1" showErrorMessage="1" sqref="F15" xr:uid="{D1845E15-2253-41E3-8EDA-CDAD6602DEB1}">
      <formula1>#REF!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B5A93-B266-4B3F-BD5F-79EE7894897A}">
  <dimension ref="A1:L26"/>
  <sheetViews>
    <sheetView workbookViewId="0">
      <selection activeCell="E10" sqref="E10"/>
    </sheetView>
  </sheetViews>
  <sheetFormatPr defaultColWidth="16.5703125" defaultRowHeight="15" x14ac:dyDescent="0.25"/>
  <sheetData>
    <row r="1" spans="1:12" ht="25.5" x14ac:dyDescent="0.25">
      <c r="A1" s="226" t="s">
        <v>0</v>
      </c>
      <c r="B1" s="227" t="s">
        <v>1</v>
      </c>
      <c r="C1" s="227" t="s">
        <v>2</v>
      </c>
      <c r="D1" s="228" t="s">
        <v>367</v>
      </c>
      <c r="E1" s="228" t="s">
        <v>3</v>
      </c>
      <c r="F1" s="228" t="s">
        <v>4</v>
      </c>
      <c r="G1" s="227" t="s">
        <v>5</v>
      </c>
      <c r="H1" s="228" t="s">
        <v>6</v>
      </c>
      <c r="I1" s="230" t="s">
        <v>7</v>
      </c>
      <c r="J1" s="230" t="s">
        <v>8</v>
      </c>
      <c r="K1" s="228" t="s">
        <v>369</v>
      </c>
      <c r="L1" s="231" t="s">
        <v>9</v>
      </c>
    </row>
    <row r="2" spans="1:12" ht="15.75" thickBot="1" x14ac:dyDescent="0.3">
      <c r="A2" s="232" t="s">
        <v>449</v>
      </c>
      <c r="B2" s="233"/>
      <c r="C2" s="234"/>
      <c r="D2" s="234"/>
      <c r="E2" s="235"/>
      <c r="F2" s="235"/>
      <c r="G2" s="236"/>
      <c r="H2" s="237"/>
      <c r="I2" s="238"/>
      <c r="J2" s="238"/>
      <c r="K2" s="238"/>
      <c r="L2" s="239"/>
    </row>
    <row r="3" spans="1:12" ht="15.75" thickBot="1" x14ac:dyDescent="0.3">
      <c r="A3" s="479" t="s">
        <v>450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</row>
    <row r="4" spans="1:12" x14ac:dyDescent="0.25">
      <c r="A4" s="240"/>
      <c r="B4" s="241" t="s">
        <v>451</v>
      </c>
      <c r="C4" s="242"/>
      <c r="D4" s="243" t="s">
        <v>372</v>
      </c>
      <c r="E4" s="244" t="s">
        <v>452</v>
      </c>
      <c r="F4" s="244" t="s">
        <v>159</v>
      </c>
      <c r="G4" s="244" t="s">
        <v>453</v>
      </c>
      <c r="H4" s="245" t="s">
        <v>193</v>
      </c>
      <c r="I4" s="246"/>
      <c r="J4" s="245"/>
      <c r="K4" s="247"/>
      <c r="L4" s="248"/>
    </row>
    <row r="5" spans="1:12" ht="25.5" x14ac:dyDescent="0.25">
      <c r="A5" s="249"/>
      <c r="B5" s="241" t="s">
        <v>454</v>
      </c>
      <c r="C5" s="242"/>
      <c r="D5" s="243" t="s">
        <v>372</v>
      </c>
      <c r="E5" s="244" t="s">
        <v>452</v>
      </c>
      <c r="F5" s="244"/>
      <c r="G5" s="244" t="s">
        <v>453</v>
      </c>
      <c r="H5" s="245" t="s">
        <v>35</v>
      </c>
      <c r="I5" s="246">
        <v>44957</v>
      </c>
      <c r="J5" s="245">
        <v>0</v>
      </c>
      <c r="K5" s="247">
        <v>44958</v>
      </c>
      <c r="L5" s="248"/>
    </row>
    <row r="6" spans="1:12" ht="25.5" x14ac:dyDescent="0.25">
      <c r="A6" s="250"/>
      <c r="B6" s="241" t="s">
        <v>455</v>
      </c>
      <c r="C6" s="242"/>
      <c r="D6" s="243" t="s">
        <v>372</v>
      </c>
      <c r="E6" s="244" t="s">
        <v>452</v>
      </c>
      <c r="F6" s="244" t="s">
        <v>456</v>
      </c>
      <c r="G6" s="244" t="s">
        <v>453</v>
      </c>
      <c r="H6" s="245" t="s">
        <v>35</v>
      </c>
      <c r="I6" s="246">
        <v>44932</v>
      </c>
      <c r="J6" s="245">
        <v>0</v>
      </c>
      <c r="K6" s="247">
        <v>44933</v>
      </c>
      <c r="L6" s="248"/>
    </row>
    <row r="7" spans="1:12" ht="25.5" x14ac:dyDescent="0.25">
      <c r="A7" s="250"/>
      <c r="B7" s="241" t="s">
        <v>457</v>
      </c>
      <c r="C7" s="242"/>
      <c r="D7" s="243" t="s">
        <v>372</v>
      </c>
      <c r="E7" s="244" t="s">
        <v>452</v>
      </c>
      <c r="F7" s="244" t="s">
        <v>456</v>
      </c>
      <c r="G7" s="244" t="s">
        <v>453</v>
      </c>
      <c r="H7" s="245" t="s">
        <v>35</v>
      </c>
      <c r="I7" s="246">
        <v>45023</v>
      </c>
      <c r="J7" s="245">
        <v>0</v>
      </c>
      <c r="K7" s="247">
        <v>45024</v>
      </c>
      <c r="L7" s="248"/>
    </row>
    <row r="8" spans="1:12" ht="25.5" x14ac:dyDescent="0.25">
      <c r="A8" s="251"/>
      <c r="B8" s="252" t="s">
        <v>458</v>
      </c>
      <c r="C8" s="242" t="s">
        <v>159</v>
      </c>
      <c r="D8" s="243" t="s">
        <v>372</v>
      </c>
      <c r="E8" s="244" t="s">
        <v>452</v>
      </c>
      <c r="F8" s="244"/>
      <c r="G8" s="253" t="s">
        <v>459</v>
      </c>
      <c r="H8" s="245" t="s">
        <v>35</v>
      </c>
      <c r="I8" s="246" t="s">
        <v>460</v>
      </c>
      <c r="J8" s="245">
        <v>0</v>
      </c>
      <c r="K8" s="247"/>
      <c r="L8" s="248">
        <v>100000</v>
      </c>
    </row>
    <row r="9" spans="1:12" ht="25.5" x14ac:dyDescent="0.25">
      <c r="A9" s="254" t="s">
        <v>461</v>
      </c>
      <c r="B9" s="255" t="s">
        <v>462</v>
      </c>
      <c r="C9" s="256"/>
      <c r="D9" s="256" t="s">
        <v>372</v>
      </c>
      <c r="E9" s="257" t="s">
        <v>452</v>
      </c>
      <c r="F9" s="258" t="s">
        <v>463</v>
      </c>
      <c r="G9" s="244" t="s">
        <v>453</v>
      </c>
      <c r="H9" s="259" t="s">
        <v>35</v>
      </c>
      <c r="I9" s="260">
        <v>44926</v>
      </c>
      <c r="J9" s="245">
        <v>0</v>
      </c>
      <c r="K9" s="260">
        <v>44927</v>
      </c>
      <c r="L9" s="261">
        <v>455000</v>
      </c>
    </row>
    <row r="10" spans="1:12" x14ac:dyDescent="0.25">
      <c r="A10" s="262"/>
      <c r="B10" s="252" t="s">
        <v>464</v>
      </c>
      <c r="C10" s="242"/>
      <c r="D10" s="243" t="s">
        <v>372</v>
      </c>
      <c r="E10" s="244" t="s">
        <v>452</v>
      </c>
      <c r="F10" s="244" t="s">
        <v>456</v>
      </c>
      <c r="G10" s="253" t="s">
        <v>453</v>
      </c>
      <c r="H10" s="245" t="s">
        <v>193</v>
      </c>
      <c r="I10" s="246" t="s">
        <v>460</v>
      </c>
      <c r="J10" s="245"/>
      <c r="K10" s="247" t="s">
        <v>159</v>
      </c>
      <c r="L10" s="248">
        <v>200000</v>
      </c>
    </row>
    <row r="11" spans="1:12" ht="25.5" x14ac:dyDescent="0.25">
      <c r="A11" s="263" t="s">
        <v>461</v>
      </c>
      <c r="B11" s="252" t="s">
        <v>465</v>
      </c>
      <c r="C11" s="264" t="s">
        <v>466</v>
      </c>
      <c r="D11" s="243" t="s">
        <v>372</v>
      </c>
      <c r="E11" s="244" t="s">
        <v>452</v>
      </c>
      <c r="F11" s="265" t="s">
        <v>242</v>
      </c>
      <c r="G11" s="253" t="s">
        <v>447</v>
      </c>
      <c r="H11" s="266" t="s">
        <v>35</v>
      </c>
      <c r="I11" s="246" t="s">
        <v>460</v>
      </c>
      <c r="J11" s="267"/>
      <c r="K11" s="247">
        <v>44348</v>
      </c>
      <c r="L11" s="268">
        <v>175000</v>
      </c>
    </row>
    <row r="12" spans="1:12" ht="25.5" x14ac:dyDescent="0.25">
      <c r="A12" s="269"/>
      <c r="B12" s="255" t="s">
        <v>467</v>
      </c>
      <c r="C12" s="270" t="s">
        <v>159</v>
      </c>
      <c r="D12" s="243" t="s">
        <v>372</v>
      </c>
      <c r="E12" s="257" t="s">
        <v>452</v>
      </c>
      <c r="F12" s="258" t="s">
        <v>463</v>
      </c>
      <c r="G12" s="271" t="s">
        <v>468</v>
      </c>
      <c r="H12" s="266" t="s">
        <v>35</v>
      </c>
      <c r="I12" s="272">
        <v>44957</v>
      </c>
      <c r="J12" s="273" t="s">
        <v>442</v>
      </c>
      <c r="K12" s="260">
        <v>44958</v>
      </c>
      <c r="L12" s="274">
        <v>100000</v>
      </c>
    </row>
    <row r="13" spans="1:12" x14ac:dyDescent="0.25">
      <c r="A13" s="269" t="s">
        <v>461</v>
      </c>
      <c r="B13" s="255" t="s">
        <v>469</v>
      </c>
      <c r="C13" s="256" t="s">
        <v>470</v>
      </c>
      <c r="D13" s="256" t="s">
        <v>372</v>
      </c>
      <c r="E13" s="257" t="s">
        <v>452</v>
      </c>
      <c r="F13" s="258" t="s">
        <v>463</v>
      </c>
      <c r="G13" s="271" t="s">
        <v>459</v>
      </c>
      <c r="H13" s="259"/>
      <c r="I13" s="272" t="s">
        <v>460</v>
      </c>
      <c r="J13" s="260"/>
      <c r="K13" s="260"/>
      <c r="L13" s="275">
        <v>300000</v>
      </c>
    </row>
    <row r="14" spans="1:12" x14ac:dyDescent="0.25">
      <c r="A14" s="254"/>
      <c r="B14" s="252" t="s">
        <v>471</v>
      </c>
      <c r="C14" s="242" t="s">
        <v>472</v>
      </c>
      <c r="D14" s="242" t="s">
        <v>372</v>
      </c>
      <c r="E14" s="244" t="s">
        <v>452</v>
      </c>
      <c r="F14" s="265" t="s">
        <v>242</v>
      </c>
      <c r="G14" s="265" t="s">
        <v>453</v>
      </c>
      <c r="H14" s="266" t="s">
        <v>35</v>
      </c>
      <c r="I14" s="247" t="s">
        <v>460</v>
      </c>
      <c r="J14" s="267"/>
      <c r="K14" s="247">
        <v>44348</v>
      </c>
      <c r="L14" s="276">
        <v>250000</v>
      </c>
    </row>
    <row r="15" spans="1:12" ht="25.5" x14ac:dyDescent="0.25">
      <c r="A15" s="269"/>
      <c r="B15" s="255" t="s">
        <v>473</v>
      </c>
      <c r="C15" s="277"/>
      <c r="D15" s="277" t="s">
        <v>372</v>
      </c>
      <c r="E15" s="257" t="s">
        <v>452</v>
      </c>
      <c r="F15" s="258" t="s">
        <v>463</v>
      </c>
      <c r="G15" s="271" t="s">
        <v>159</v>
      </c>
      <c r="H15" s="259" t="s">
        <v>35</v>
      </c>
      <c r="I15" s="272" t="s">
        <v>460</v>
      </c>
      <c r="J15" s="273"/>
      <c r="K15" s="260"/>
      <c r="L15" s="274">
        <v>110000</v>
      </c>
    </row>
    <row r="16" spans="1:12" ht="26.25" thickBot="1" x14ac:dyDescent="0.3">
      <c r="A16" s="278"/>
      <c r="B16" s="279" t="s">
        <v>474</v>
      </c>
      <c r="C16" s="280"/>
      <c r="D16" s="280" t="s">
        <v>372</v>
      </c>
      <c r="E16" s="281" t="s">
        <v>452</v>
      </c>
      <c r="F16" s="281" t="s">
        <v>475</v>
      </c>
      <c r="G16" s="282" t="s">
        <v>453</v>
      </c>
      <c r="H16" s="283" t="s">
        <v>35</v>
      </c>
      <c r="I16" s="284" t="s">
        <v>460</v>
      </c>
      <c r="J16" s="285"/>
      <c r="K16" s="286" t="s">
        <v>159</v>
      </c>
      <c r="L16" s="287">
        <v>250000</v>
      </c>
    </row>
    <row r="17" spans="1:12" ht="15.75" thickBot="1" x14ac:dyDescent="0.3">
      <c r="A17" s="479" t="s">
        <v>476</v>
      </c>
      <c r="B17" s="480"/>
      <c r="C17" s="480"/>
      <c r="D17" s="480"/>
      <c r="E17" s="480"/>
      <c r="F17" s="480"/>
      <c r="G17" s="480"/>
      <c r="H17" s="480"/>
      <c r="I17" s="480"/>
      <c r="J17" s="480"/>
      <c r="K17" s="480"/>
      <c r="L17" s="480"/>
    </row>
    <row r="18" spans="1:12" ht="26.25" thickBot="1" x14ac:dyDescent="0.3">
      <c r="A18" s="263" t="s">
        <v>461</v>
      </c>
      <c r="B18" s="252" t="s">
        <v>477</v>
      </c>
      <c r="C18" s="242" t="s">
        <v>478</v>
      </c>
      <c r="D18" s="242" t="s">
        <v>372</v>
      </c>
      <c r="E18" s="244" t="s">
        <v>452</v>
      </c>
      <c r="F18" s="244" t="s">
        <v>456</v>
      </c>
      <c r="G18" s="244" t="s">
        <v>453</v>
      </c>
      <c r="H18" s="266" t="s">
        <v>193</v>
      </c>
      <c r="I18" s="246" t="s">
        <v>460</v>
      </c>
      <c r="J18" s="245"/>
      <c r="K18" s="247" t="s">
        <v>159</v>
      </c>
      <c r="L18" s="288">
        <v>876000</v>
      </c>
    </row>
    <row r="19" spans="1:12" ht="15.75" thickBot="1" x14ac:dyDescent="0.3">
      <c r="A19" s="479" t="s">
        <v>479</v>
      </c>
      <c r="B19" s="480"/>
      <c r="C19" s="480"/>
      <c r="D19" s="480"/>
      <c r="E19" s="480"/>
      <c r="F19" s="480"/>
      <c r="G19" s="480"/>
      <c r="H19" s="480"/>
      <c r="I19" s="480"/>
      <c r="J19" s="480"/>
      <c r="K19" s="480"/>
      <c r="L19" s="480"/>
    </row>
    <row r="20" spans="1:12" ht="26.25" thickBot="1" x14ac:dyDescent="0.3">
      <c r="A20" s="269"/>
      <c r="B20" s="255" t="s">
        <v>473</v>
      </c>
      <c r="C20" s="277" t="s">
        <v>480</v>
      </c>
      <c r="D20" s="277" t="s">
        <v>372</v>
      </c>
      <c r="E20" s="257" t="s">
        <v>452</v>
      </c>
      <c r="F20" s="258" t="s">
        <v>463</v>
      </c>
      <c r="G20" s="271" t="s">
        <v>447</v>
      </c>
      <c r="H20" s="259" t="s">
        <v>35</v>
      </c>
      <c r="I20" s="272">
        <v>43646</v>
      </c>
      <c r="J20" s="273">
        <v>0</v>
      </c>
      <c r="K20" s="260">
        <v>43647</v>
      </c>
      <c r="L20" s="274">
        <v>110000</v>
      </c>
    </row>
    <row r="21" spans="1:12" ht="15.75" thickBot="1" x14ac:dyDescent="0.3">
      <c r="A21" s="479" t="s">
        <v>481</v>
      </c>
      <c r="B21" s="480"/>
      <c r="C21" s="480"/>
      <c r="D21" s="480"/>
      <c r="E21" s="480"/>
      <c r="F21" s="480"/>
      <c r="G21" s="480"/>
      <c r="H21" s="480"/>
      <c r="I21" s="480"/>
      <c r="J21" s="480"/>
      <c r="K21" s="480"/>
      <c r="L21" s="480"/>
    </row>
    <row r="22" spans="1:12" ht="15.75" thickBot="1" x14ac:dyDescent="0.3">
      <c r="A22" s="289"/>
      <c r="B22" s="290"/>
      <c r="C22" s="291"/>
      <c r="D22" s="292"/>
      <c r="E22" s="293"/>
      <c r="F22" s="293"/>
      <c r="G22" s="294"/>
      <c r="H22" s="296"/>
      <c r="I22" s="297"/>
      <c r="J22" s="297"/>
      <c r="K22" s="297"/>
      <c r="L22" s="298"/>
    </row>
    <row r="23" spans="1:12" ht="15.75" thickBot="1" x14ac:dyDescent="0.3">
      <c r="A23" s="479" t="s">
        <v>482</v>
      </c>
      <c r="B23" s="480"/>
      <c r="C23" s="480"/>
      <c r="D23" s="480"/>
      <c r="E23" s="480"/>
      <c r="F23" s="480"/>
      <c r="G23" s="480"/>
      <c r="H23" s="480"/>
      <c r="I23" s="480"/>
      <c r="J23" s="480"/>
      <c r="K23" s="480"/>
      <c r="L23" s="480"/>
    </row>
    <row r="24" spans="1:12" x14ac:dyDescent="0.25">
      <c r="A24" s="299"/>
      <c r="B24" s="244" t="s">
        <v>483</v>
      </c>
      <c r="C24" s="300" t="s">
        <v>484</v>
      </c>
      <c r="D24" s="300" t="s">
        <v>372</v>
      </c>
      <c r="E24" s="257" t="s">
        <v>452</v>
      </c>
      <c r="F24" s="258" t="s">
        <v>463</v>
      </c>
      <c r="G24" s="244" t="s">
        <v>453</v>
      </c>
      <c r="H24" s="244" t="s">
        <v>485</v>
      </c>
      <c r="I24" s="295"/>
      <c r="J24" s="295"/>
      <c r="K24" s="295"/>
      <c r="L24" s="301"/>
    </row>
    <row r="25" spans="1:12" x14ac:dyDescent="0.25">
      <c r="A25" s="299"/>
      <c r="B25" s="244" t="s">
        <v>486</v>
      </c>
      <c r="C25" s="300" t="s">
        <v>487</v>
      </c>
      <c r="D25" s="300" t="s">
        <v>372</v>
      </c>
      <c r="E25" s="257" t="s">
        <v>452</v>
      </c>
      <c r="F25" s="258" t="s">
        <v>463</v>
      </c>
      <c r="G25" s="244" t="s">
        <v>453</v>
      </c>
      <c r="H25" s="244" t="s">
        <v>485</v>
      </c>
      <c r="I25" s="295"/>
      <c r="J25" s="295"/>
      <c r="K25" s="295"/>
      <c r="L25" s="301"/>
    </row>
    <row r="26" spans="1:12" ht="26.25" thickBot="1" x14ac:dyDescent="0.3">
      <c r="A26" s="302"/>
      <c r="B26" s="303" t="s">
        <v>488</v>
      </c>
      <c r="C26" s="304" t="s">
        <v>489</v>
      </c>
      <c r="D26" s="304" t="s">
        <v>372</v>
      </c>
      <c r="E26" s="303" t="s">
        <v>452</v>
      </c>
      <c r="F26" s="303" t="s">
        <v>463</v>
      </c>
      <c r="G26" s="303" t="s">
        <v>453</v>
      </c>
      <c r="H26" s="303" t="s">
        <v>485</v>
      </c>
      <c r="I26" s="305"/>
      <c r="J26" s="305"/>
      <c r="K26" s="305"/>
      <c r="L26" s="306"/>
    </row>
  </sheetData>
  <mergeCells count="5">
    <mergeCell ref="A3:L3"/>
    <mergeCell ref="A17:L17"/>
    <mergeCell ref="A19:L19"/>
    <mergeCell ref="A21:L21"/>
    <mergeCell ref="A23:L23"/>
  </mergeCells>
  <conditionalFormatting sqref="G2:H2">
    <cfRule type="expression" dxfId="92" priority="121">
      <formula>(#REF!="Y")</formula>
    </cfRule>
  </conditionalFormatting>
  <conditionalFormatting sqref="E2:F2 F8 H9 E13:H13">
    <cfRule type="expression" dxfId="91" priority="116">
      <formula>(#REF!="Y")</formula>
    </cfRule>
  </conditionalFormatting>
  <conditionalFormatting sqref="G15 G8">
    <cfRule type="expression" dxfId="90" priority="115">
      <formula>(#REF!="Y")</formula>
    </cfRule>
  </conditionalFormatting>
  <conditionalFormatting sqref="H15 H10 E8">
    <cfRule type="expression" dxfId="89" priority="114">
      <formula>(#REF!="Y")</formula>
    </cfRule>
  </conditionalFormatting>
  <conditionalFormatting sqref="H8:H9">
    <cfRule type="expression" dxfId="88" priority="113">
      <formula>(#REF!="Y")</formula>
    </cfRule>
  </conditionalFormatting>
  <conditionalFormatting sqref="G11:G12 B15:D15">
    <cfRule type="expression" dxfId="87" priority="112">
      <formula>(#REF!="Y")</formula>
    </cfRule>
  </conditionalFormatting>
  <conditionalFormatting sqref="F15">
    <cfRule type="expression" dxfId="86" priority="111">
      <formula>(#REF!="Y")</formula>
    </cfRule>
  </conditionalFormatting>
  <conditionalFormatting sqref="D11:D12">
    <cfRule type="expression" dxfId="85" priority="110">
      <formula>(#REF!="Y")</formula>
    </cfRule>
  </conditionalFormatting>
  <conditionalFormatting sqref="H11:H12">
    <cfRule type="expression" dxfId="84" priority="109">
      <formula>(#REF!="Y")</formula>
    </cfRule>
  </conditionalFormatting>
  <conditionalFormatting sqref="F10">
    <cfRule type="expression" dxfId="83" priority="103">
      <formula>(#REF!="Y")</formula>
    </cfRule>
  </conditionalFormatting>
  <conditionalFormatting sqref="G10">
    <cfRule type="expression" dxfId="82" priority="102">
      <formula>(#REF!="Y")</formula>
    </cfRule>
  </conditionalFormatting>
  <conditionalFormatting sqref="F11">
    <cfRule type="expression" dxfId="81" priority="99">
      <formula>(#REF!="Y")</formula>
    </cfRule>
  </conditionalFormatting>
  <conditionalFormatting sqref="E15">
    <cfRule type="expression" dxfId="80" priority="96">
      <formula>(#REF!="Y")</formula>
    </cfRule>
  </conditionalFormatting>
  <conditionalFormatting sqref="E10">
    <cfRule type="expression" dxfId="79" priority="98">
      <formula>(#REF!="Y")</formula>
    </cfRule>
  </conditionalFormatting>
  <conditionalFormatting sqref="E11">
    <cfRule type="expression" dxfId="78" priority="97">
      <formula>(#REF!="Y")</formula>
    </cfRule>
  </conditionalFormatting>
  <conditionalFormatting sqref="F14:H14">
    <cfRule type="expression" dxfId="77" priority="90">
      <formula>(#REF!="Y")</formula>
    </cfRule>
  </conditionalFormatting>
  <conditionalFormatting sqref="E14">
    <cfRule type="expression" dxfId="76" priority="88">
      <formula>(#REF!="Y")</formula>
    </cfRule>
  </conditionalFormatting>
  <conditionalFormatting sqref="F9">
    <cfRule type="expression" dxfId="75" priority="87">
      <formula>(#REF!="Y")</formula>
    </cfRule>
  </conditionalFormatting>
  <conditionalFormatting sqref="E9">
    <cfRule type="expression" dxfId="74" priority="86">
      <formula>(#REF!="Y")</formula>
    </cfRule>
  </conditionalFormatting>
  <conditionalFormatting sqref="G9">
    <cfRule type="expression" dxfId="73" priority="85">
      <formula>(#REF!="Y")</formula>
    </cfRule>
  </conditionalFormatting>
  <conditionalFormatting sqref="G20">
    <cfRule type="expression" dxfId="72" priority="77">
      <formula>(#REF!="Y")</formula>
    </cfRule>
  </conditionalFormatting>
  <conditionalFormatting sqref="H20">
    <cfRule type="expression" dxfId="71" priority="76">
      <formula>(#REF!="Y")</formula>
    </cfRule>
  </conditionalFormatting>
  <conditionalFormatting sqref="B20:D20">
    <cfRule type="expression" dxfId="70" priority="75">
      <formula>(#REF!="Y")</formula>
    </cfRule>
  </conditionalFormatting>
  <conditionalFormatting sqref="F20">
    <cfRule type="expression" dxfId="69" priority="74">
      <formula>(#REF!="Y")</formula>
    </cfRule>
  </conditionalFormatting>
  <conditionalFormatting sqref="E20">
    <cfRule type="expression" dxfId="68" priority="72">
      <formula>(#REF!="Y")</formula>
    </cfRule>
  </conditionalFormatting>
  <conditionalFormatting sqref="H4:H6">
    <cfRule type="expression" dxfId="67" priority="65">
      <formula>(#REF!="Y")</formula>
    </cfRule>
  </conditionalFormatting>
  <conditionalFormatting sqref="F4:F6">
    <cfRule type="expression" dxfId="66" priority="58">
      <formula>(#REF!="Y")</formula>
    </cfRule>
  </conditionalFormatting>
  <conditionalFormatting sqref="E4:E6">
    <cfRule type="expression" dxfId="65" priority="57">
      <formula>(#REF!="Y")</formula>
    </cfRule>
  </conditionalFormatting>
  <conditionalFormatting sqref="H18">
    <cfRule type="expression" dxfId="64" priority="49">
      <formula>(#REF!="Y")</formula>
    </cfRule>
  </conditionalFormatting>
  <conditionalFormatting sqref="E18:F18">
    <cfRule type="expression" dxfId="63" priority="56">
      <formula>(#REF!="Y")</formula>
    </cfRule>
  </conditionalFormatting>
  <conditionalFormatting sqref="G18">
    <cfRule type="expression" dxfId="62" priority="55">
      <formula>(#REF!="Y")</formula>
    </cfRule>
  </conditionalFormatting>
  <conditionalFormatting sqref="E26:F26">
    <cfRule type="containsText" dxfId="61" priority="43" operator="containsText" text="Red">
      <formula>NOT(ISERROR(SEARCH("Red",E26)))</formula>
    </cfRule>
    <cfRule type="containsText" dxfId="60" priority="44" operator="containsText" text="Blue">
      <formula>NOT(ISERROR(SEARCH("Blue",E26)))</formula>
    </cfRule>
    <cfRule type="containsText" dxfId="59" priority="45" operator="containsText" text="Amber">
      <formula>NOT(ISERROR(SEARCH("Amber",E26)))</formula>
    </cfRule>
    <cfRule type="containsText" dxfId="58" priority="46" operator="containsText" text="Green">
      <formula>NOT(ISERROR(SEARCH("Green",E26)))</formula>
    </cfRule>
  </conditionalFormatting>
  <conditionalFormatting sqref="F24:F25">
    <cfRule type="expression" dxfId="57" priority="42">
      <formula>(#REF!="Y")</formula>
    </cfRule>
  </conditionalFormatting>
  <conditionalFormatting sqref="E24:E25">
    <cfRule type="expression" dxfId="56" priority="41">
      <formula>(#REF!="Y")</formula>
    </cfRule>
  </conditionalFormatting>
  <conditionalFormatting sqref="B16:D16">
    <cfRule type="expression" dxfId="55" priority="35">
      <formula>(#REF!="Y")</formula>
    </cfRule>
  </conditionalFormatting>
  <conditionalFormatting sqref="F16">
    <cfRule type="expression" dxfId="54" priority="34">
      <formula>(#REF!="Y")</formula>
    </cfRule>
  </conditionalFormatting>
  <conditionalFormatting sqref="E16">
    <cfRule type="expression" dxfId="53" priority="33">
      <formula>(#REF!="Y")</formula>
    </cfRule>
  </conditionalFormatting>
  <conditionalFormatting sqref="F22">
    <cfRule type="expression" dxfId="52" priority="32">
      <formula>(#REF!="Y")</formula>
    </cfRule>
  </conditionalFormatting>
  <conditionalFormatting sqref="E22">
    <cfRule type="expression" dxfId="51" priority="31">
      <formula>(#REF!="Y")</formula>
    </cfRule>
  </conditionalFormatting>
  <conditionalFormatting sqref="G22">
    <cfRule type="expression" dxfId="50" priority="30">
      <formula>(#REF!="Y")</formula>
    </cfRule>
  </conditionalFormatting>
  <conditionalFormatting sqref="G22">
    <cfRule type="expression" dxfId="49" priority="29">
      <formula>(#REF!="Y")</formula>
    </cfRule>
  </conditionalFormatting>
  <conditionalFormatting sqref="H22">
    <cfRule type="expression" dxfId="48" priority="27">
      <formula>(#REF!="Y")</formula>
    </cfRule>
  </conditionalFormatting>
  <conditionalFormatting sqref="H22">
    <cfRule type="expression" dxfId="47" priority="26">
      <formula>(#REF!="Y")</formula>
    </cfRule>
  </conditionalFormatting>
  <conditionalFormatting sqref="H7">
    <cfRule type="expression" dxfId="46" priority="20">
      <formula>(#REF!="Y")</formula>
    </cfRule>
  </conditionalFormatting>
  <conditionalFormatting sqref="F7">
    <cfRule type="expression" dxfId="45" priority="13">
      <formula>(#REF!="Y")</formula>
    </cfRule>
  </conditionalFormatting>
  <conditionalFormatting sqref="E7">
    <cfRule type="expression" dxfId="44" priority="12">
      <formula>(#REF!="Y")</formula>
    </cfRule>
  </conditionalFormatting>
  <conditionalFormatting sqref="G4">
    <cfRule type="expression" dxfId="43" priority="11">
      <formula>(#REF!="Y")</formula>
    </cfRule>
  </conditionalFormatting>
  <conditionalFormatting sqref="G5">
    <cfRule type="expression" dxfId="42" priority="10">
      <formula>(#REF!="Y")</formula>
    </cfRule>
  </conditionalFormatting>
  <conditionalFormatting sqref="G6">
    <cfRule type="expression" dxfId="41" priority="9">
      <formula>(#REF!="Y")</formula>
    </cfRule>
  </conditionalFormatting>
  <conditionalFormatting sqref="G7">
    <cfRule type="expression" dxfId="40" priority="8">
      <formula>(#REF!="Y")</formula>
    </cfRule>
  </conditionalFormatting>
  <conditionalFormatting sqref="F12">
    <cfRule type="expression" dxfId="39" priority="2">
      <formula>(#REF!="Y")</formula>
    </cfRule>
  </conditionalFormatting>
  <conditionalFormatting sqref="E12">
    <cfRule type="expression" dxfId="38" priority="1">
      <formula>(#REF!="Y")</formula>
    </cfRule>
  </conditionalFormatting>
  <dataValidations count="2">
    <dataValidation type="list" allowBlank="1" showInputMessage="1" showErrorMessage="1" sqref="E1:F1 E26:F26" xr:uid="{D53D428D-35C7-47EB-8707-DFDC2D8802BF}">
      <formula1>BRAG2</formula1>
    </dataValidation>
    <dataValidation type="list" allowBlank="1" showInputMessage="1" showErrorMessage="1" sqref="I2" xr:uid="{3F17AA12-AED7-4DAD-99BA-EC172EE550EF}">
      <formula1>#REF!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94C3A-CB67-4296-AC2D-4E34519AFB88}">
  <dimension ref="A1:J37"/>
  <sheetViews>
    <sheetView topLeftCell="A22" workbookViewId="0">
      <selection activeCell="H11" sqref="H11"/>
    </sheetView>
  </sheetViews>
  <sheetFormatPr defaultRowHeight="15" x14ac:dyDescent="0.25"/>
  <cols>
    <col min="2" max="2" width="41.5703125" customWidth="1"/>
    <col min="5" max="8" width="28" customWidth="1"/>
    <col min="10" max="11" width="28" customWidth="1"/>
  </cols>
  <sheetData>
    <row r="1" spans="1:10" ht="38.25" x14ac:dyDescent="0.25">
      <c r="A1" s="307" t="s">
        <v>0</v>
      </c>
      <c r="B1" s="308" t="s">
        <v>1</v>
      </c>
      <c r="C1" s="229" t="s">
        <v>2</v>
      </c>
      <c r="D1" s="308" t="s">
        <v>367</v>
      </c>
      <c r="E1" s="227" t="s">
        <v>5</v>
      </c>
      <c r="F1" s="309" t="s">
        <v>368</v>
      </c>
      <c r="G1" s="310" t="s">
        <v>7</v>
      </c>
      <c r="H1" s="310" t="s">
        <v>8</v>
      </c>
      <c r="I1" s="310" t="s">
        <v>369</v>
      </c>
      <c r="J1" s="231" t="s">
        <v>9</v>
      </c>
    </row>
    <row r="2" spans="1:10" ht="15.75" thickBot="1" x14ac:dyDescent="0.3">
      <c r="A2" s="232" t="s">
        <v>490</v>
      </c>
      <c r="B2" s="311"/>
      <c r="C2" s="312"/>
      <c r="D2" s="313"/>
      <c r="E2" s="236"/>
      <c r="F2" s="237"/>
      <c r="G2" s="237"/>
      <c r="H2" s="314"/>
      <c r="I2" s="237"/>
      <c r="J2" s="315"/>
    </row>
    <row r="3" spans="1:10" ht="15.75" thickBot="1" x14ac:dyDescent="0.3">
      <c r="A3" s="479" t="s">
        <v>450</v>
      </c>
      <c r="B3" s="480"/>
      <c r="C3" s="480"/>
      <c r="D3" s="480"/>
      <c r="E3" s="480"/>
      <c r="F3" s="480"/>
      <c r="G3" s="480"/>
      <c r="H3" s="480"/>
      <c r="I3" s="480"/>
      <c r="J3" s="480"/>
    </row>
    <row r="4" spans="1:10" x14ac:dyDescent="0.25">
      <c r="A4" s="316"/>
      <c r="B4" s="293" t="s">
        <v>491</v>
      </c>
      <c r="C4" s="317"/>
      <c r="D4" s="293" t="s">
        <v>372</v>
      </c>
      <c r="E4" s="294" t="s">
        <v>453</v>
      </c>
      <c r="F4" s="316" t="s">
        <v>35</v>
      </c>
      <c r="G4" s="295">
        <v>45016</v>
      </c>
      <c r="H4" s="318">
        <v>0</v>
      </c>
      <c r="I4" s="318">
        <v>0</v>
      </c>
      <c r="J4" s="301">
        <v>218000</v>
      </c>
    </row>
    <row r="5" spans="1:10" x14ac:dyDescent="0.25">
      <c r="A5" s="319" t="s">
        <v>461</v>
      </c>
      <c r="B5" s="300" t="s">
        <v>492</v>
      </c>
      <c r="C5" s="264" t="s">
        <v>493</v>
      </c>
      <c r="D5" s="242" t="s">
        <v>372</v>
      </c>
      <c r="E5" s="320" t="s">
        <v>494</v>
      </c>
      <c r="F5" s="321" t="s">
        <v>193</v>
      </c>
      <c r="G5" s="322" t="s">
        <v>193</v>
      </c>
      <c r="H5" s="323" t="s">
        <v>193</v>
      </c>
      <c r="I5" s="322" t="s">
        <v>193</v>
      </c>
      <c r="J5" s="324">
        <v>250000</v>
      </c>
    </row>
    <row r="6" spans="1:10" x14ac:dyDescent="0.25">
      <c r="A6" s="319" t="s">
        <v>461</v>
      </c>
      <c r="B6" s="300" t="s">
        <v>495</v>
      </c>
      <c r="C6" s="264" t="s">
        <v>159</v>
      </c>
      <c r="D6" s="242" t="s">
        <v>372</v>
      </c>
      <c r="E6" s="320" t="s">
        <v>494</v>
      </c>
      <c r="F6" s="321" t="s">
        <v>193</v>
      </c>
      <c r="G6" s="322" t="s">
        <v>193</v>
      </c>
      <c r="H6" s="323" t="s">
        <v>193</v>
      </c>
      <c r="I6" s="322" t="s">
        <v>193</v>
      </c>
      <c r="J6" s="324">
        <v>4000000</v>
      </c>
    </row>
    <row r="7" spans="1:10" ht="25.5" x14ac:dyDescent="0.25">
      <c r="A7" s="325" t="s">
        <v>461</v>
      </c>
      <c r="B7" s="300" t="s">
        <v>496</v>
      </c>
      <c r="C7" s="264" t="s">
        <v>497</v>
      </c>
      <c r="D7" s="242" t="s">
        <v>372</v>
      </c>
      <c r="E7" s="320" t="s">
        <v>447</v>
      </c>
      <c r="F7" s="321" t="s">
        <v>193</v>
      </c>
      <c r="G7" s="322" t="s">
        <v>193</v>
      </c>
      <c r="H7" s="323" t="s">
        <v>193</v>
      </c>
      <c r="I7" s="322">
        <v>44682</v>
      </c>
      <c r="J7" s="324">
        <v>200000</v>
      </c>
    </row>
    <row r="8" spans="1:10" x14ac:dyDescent="0.25">
      <c r="A8" s="300"/>
      <c r="B8" s="300" t="s">
        <v>498</v>
      </c>
      <c r="C8" s="264" t="s">
        <v>159</v>
      </c>
      <c r="D8" s="242" t="s">
        <v>372</v>
      </c>
      <c r="E8" s="320" t="s">
        <v>447</v>
      </c>
      <c r="F8" s="321" t="s">
        <v>193</v>
      </c>
      <c r="G8" s="322" t="s">
        <v>193</v>
      </c>
      <c r="H8" s="323" t="s">
        <v>193</v>
      </c>
      <c r="I8" s="322" t="s">
        <v>159</v>
      </c>
      <c r="J8" s="324">
        <v>500000</v>
      </c>
    </row>
    <row r="9" spans="1:10" x14ac:dyDescent="0.25">
      <c r="A9" s="326"/>
      <c r="B9" s="327" t="s">
        <v>499</v>
      </c>
      <c r="C9" s="328"/>
      <c r="D9" s="294" t="s">
        <v>372</v>
      </c>
      <c r="E9" s="329" t="s">
        <v>159</v>
      </c>
      <c r="F9" s="316" t="s">
        <v>35</v>
      </c>
      <c r="G9" s="331">
        <v>44211</v>
      </c>
      <c r="H9" s="332" t="s">
        <v>500</v>
      </c>
      <c r="I9" s="331">
        <v>44212</v>
      </c>
      <c r="J9" s="298">
        <v>30000</v>
      </c>
    </row>
    <row r="10" spans="1:10" x14ac:dyDescent="0.25">
      <c r="A10" s="333"/>
      <c r="B10" s="294" t="s">
        <v>501</v>
      </c>
      <c r="C10" s="328" t="s">
        <v>502</v>
      </c>
      <c r="D10" s="294" t="s">
        <v>372</v>
      </c>
      <c r="E10" s="329" t="s">
        <v>468</v>
      </c>
      <c r="F10" s="316" t="s">
        <v>193</v>
      </c>
      <c r="G10" s="331" t="s">
        <v>193</v>
      </c>
      <c r="H10" s="332" t="s">
        <v>500</v>
      </c>
      <c r="I10" s="331">
        <v>44713</v>
      </c>
      <c r="J10" s="298" t="s">
        <v>503</v>
      </c>
    </row>
    <row r="11" spans="1:10" ht="25.5" x14ac:dyDescent="0.25">
      <c r="A11" s="326"/>
      <c r="B11" s="294" t="s">
        <v>504</v>
      </c>
      <c r="C11" s="328"/>
      <c r="D11" s="328" t="s">
        <v>505</v>
      </c>
      <c r="E11" s="329" t="s">
        <v>468</v>
      </c>
      <c r="F11" s="297" t="s">
        <v>193</v>
      </c>
      <c r="G11" s="297" t="s">
        <v>193</v>
      </c>
      <c r="H11" s="295" t="s">
        <v>506</v>
      </c>
      <c r="I11" s="297" t="s">
        <v>159</v>
      </c>
      <c r="J11" s="334">
        <v>3400000</v>
      </c>
    </row>
    <row r="12" spans="1:10" ht="25.5" x14ac:dyDescent="0.25">
      <c r="A12" s="335" t="s">
        <v>461</v>
      </c>
      <c r="B12" s="336" t="s">
        <v>507</v>
      </c>
      <c r="C12" s="337" t="s">
        <v>508</v>
      </c>
      <c r="D12" s="338" t="s">
        <v>509</v>
      </c>
      <c r="E12" s="339" t="s">
        <v>453</v>
      </c>
      <c r="F12" s="341" t="s">
        <v>35</v>
      </c>
      <c r="G12" s="342">
        <v>44316</v>
      </c>
      <c r="H12" s="343">
        <v>0</v>
      </c>
      <c r="I12" s="342">
        <v>44317</v>
      </c>
      <c r="J12" s="344">
        <v>49000</v>
      </c>
    </row>
    <row r="13" spans="1:10" x14ac:dyDescent="0.25">
      <c r="A13" s="335"/>
      <c r="B13" s="336" t="s">
        <v>510</v>
      </c>
      <c r="C13" s="337" t="s">
        <v>159</v>
      </c>
      <c r="D13" s="338" t="s">
        <v>159</v>
      </c>
      <c r="E13" s="339"/>
      <c r="F13" s="341"/>
      <c r="G13" s="342"/>
      <c r="H13" s="343"/>
      <c r="I13" s="342"/>
      <c r="J13" s="344"/>
    </row>
    <row r="14" spans="1:10" x14ac:dyDescent="0.25">
      <c r="A14" s="335" t="s">
        <v>461</v>
      </c>
      <c r="B14" s="336" t="s">
        <v>511</v>
      </c>
      <c r="C14" s="337" t="s">
        <v>159</v>
      </c>
      <c r="D14" s="338" t="s">
        <v>159</v>
      </c>
      <c r="E14" s="339" t="s">
        <v>447</v>
      </c>
      <c r="F14" s="341" t="s">
        <v>193</v>
      </c>
      <c r="G14" s="342"/>
      <c r="H14" s="343"/>
      <c r="I14" s="342"/>
      <c r="J14" s="344" t="s">
        <v>159</v>
      </c>
    </row>
    <row r="15" spans="1:10" ht="25.5" x14ac:dyDescent="0.25">
      <c r="A15" s="335"/>
      <c r="B15" s="336" t="s">
        <v>512</v>
      </c>
      <c r="C15" s="337" t="s">
        <v>513</v>
      </c>
      <c r="D15" s="338" t="s">
        <v>372</v>
      </c>
      <c r="E15" s="339" t="s">
        <v>447</v>
      </c>
      <c r="F15" s="341" t="s">
        <v>35</v>
      </c>
      <c r="G15" s="342">
        <v>45033</v>
      </c>
      <c r="H15" s="316">
        <v>0</v>
      </c>
      <c r="I15" s="345">
        <v>45034</v>
      </c>
      <c r="J15" s="344">
        <v>30000</v>
      </c>
    </row>
    <row r="16" spans="1:10" ht="15.75" thickBot="1" x14ac:dyDescent="0.3">
      <c r="A16" s="481" t="s">
        <v>476</v>
      </c>
      <c r="B16" s="482"/>
      <c r="C16" s="482"/>
      <c r="D16" s="482"/>
      <c r="E16" s="482"/>
      <c r="F16" s="482"/>
      <c r="G16" s="482"/>
      <c r="H16" s="482"/>
      <c r="I16" s="482"/>
      <c r="J16" s="482"/>
    </row>
    <row r="17" spans="1:10" ht="25.5" x14ac:dyDescent="0.25">
      <c r="A17" s="326" t="s">
        <v>461</v>
      </c>
      <c r="B17" s="294" t="s">
        <v>514</v>
      </c>
      <c r="C17" s="328" t="s">
        <v>515</v>
      </c>
      <c r="D17" s="328" t="s">
        <v>372</v>
      </c>
      <c r="E17" s="329" t="s">
        <v>308</v>
      </c>
      <c r="F17" s="297"/>
      <c r="G17" s="297"/>
      <c r="H17" s="295"/>
      <c r="I17" s="297">
        <v>44287</v>
      </c>
      <c r="J17" s="334"/>
    </row>
    <row r="18" spans="1:10" x14ac:dyDescent="0.25">
      <c r="A18" s="300" t="s">
        <v>461</v>
      </c>
      <c r="B18" s="300" t="s">
        <v>516</v>
      </c>
      <c r="C18" s="264" t="s">
        <v>517</v>
      </c>
      <c r="D18" s="242" t="s">
        <v>372</v>
      </c>
      <c r="E18" s="320" t="s">
        <v>447</v>
      </c>
      <c r="F18" s="321" t="s">
        <v>193</v>
      </c>
      <c r="G18" s="322" t="s">
        <v>193</v>
      </c>
      <c r="H18" s="323" t="s">
        <v>193</v>
      </c>
      <c r="I18" s="322" t="s">
        <v>159</v>
      </c>
      <c r="J18" s="324">
        <v>2000000</v>
      </c>
    </row>
    <row r="19" spans="1:10" ht="15.75" thickBot="1" x14ac:dyDescent="0.3">
      <c r="A19" s="346"/>
      <c r="B19" s="347"/>
      <c r="C19" s="348"/>
      <c r="D19" s="347"/>
      <c r="E19" s="347"/>
      <c r="F19" s="346"/>
      <c r="G19" s="349"/>
      <c r="H19" s="349"/>
      <c r="I19" s="349"/>
      <c r="J19" s="350"/>
    </row>
    <row r="20" spans="1:10" ht="15.75" thickBot="1" x14ac:dyDescent="0.3">
      <c r="A20" s="479" t="s">
        <v>479</v>
      </c>
      <c r="B20" s="480"/>
      <c r="C20" s="480"/>
      <c r="D20" s="480"/>
      <c r="E20" s="480"/>
      <c r="F20" s="480"/>
      <c r="G20" s="480"/>
      <c r="H20" s="480"/>
      <c r="I20" s="480"/>
      <c r="J20" s="480"/>
    </row>
    <row r="21" spans="1:10" ht="26.25" thickBot="1" x14ac:dyDescent="0.3">
      <c r="A21" s="351"/>
      <c r="B21" s="255" t="s">
        <v>518</v>
      </c>
      <c r="C21" s="256" t="s">
        <v>519</v>
      </c>
      <c r="D21" s="256" t="s">
        <v>372</v>
      </c>
      <c r="E21" s="258" t="s">
        <v>459</v>
      </c>
      <c r="F21" s="259" t="s">
        <v>193</v>
      </c>
      <c r="G21" s="260" t="s">
        <v>520</v>
      </c>
      <c r="H21" s="273">
        <v>1</v>
      </c>
      <c r="I21" s="260">
        <v>44652</v>
      </c>
      <c r="J21" s="261" t="s">
        <v>521</v>
      </c>
    </row>
    <row r="22" spans="1:10" ht="15.75" thickBot="1" x14ac:dyDescent="0.3">
      <c r="A22" s="479" t="s">
        <v>481</v>
      </c>
      <c r="B22" s="480"/>
      <c r="C22" s="480"/>
      <c r="D22" s="480"/>
      <c r="E22" s="480"/>
      <c r="F22" s="480"/>
      <c r="G22" s="480"/>
      <c r="H22" s="480"/>
      <c r="I22" s="480"/>
      <c r="J22" s="480"/>
    </row>
    <row r="23" spans="1:10" ht="26.25" thickBot="1" x14ac:dyDescent="0.3">
      <c r="A23" s="352"/>
      <c r="B23" s="330" t="s">
        <v>522</v>
      </c>
      <c r="C23" s="353" t="s">
        <v>523</v>
      </c>
      <c r="D23" s="330" t="s">
        <v>372</v>
      </c>
      <c r="E23" s="354" t="s">
        <v>308</v>
      </c>
      <c r="F23" s="355" t="s">
        <v>35</v>
      </c>
      <c r="G23" s="356">
        <v>43890</v>
      </c>
      <c r="H23" s="355">
        <v>0</v>
      </c>
      <c r="I23" s="357">
        <v>44256</v>
      </c>
      <c r="J23" s="358">
        <v>12000</v>
      </c>
    </row>
    <row r="24" spans="1:10" ht="26.25" thickBot="1" x14ac:dyDescent="0.3">
      <c r="A24" s="359"/>
      <c r="B24" s="360" t="s">
        <v>524</v>
      </c>
      <c r="C24" s="361" t="s">
        <v>525</v>
      </c>
      <c r="D24" s="362" t="s">
        <v>372</v>
      </c>
      <c r="E24" s="294" t="s">
        <v>308</v>
      </c>
      <c r="F24" s="296" t="s">
        <v>526</v>
      </c>
      <c r="G24" s="297" t="s">
        <v>159</v>
      </c>
      <c r="H24" s="297" t="s">
        <v>159</v>
      </c>
      <c r="I24" s="297">
        <v>44621</v>
      </c>
      <c r="J24" s="298">
        <v>250000</v>
      </c>
    </row>
    <row r="25" spans="1:10" ht="25.5" x14ac:dyDescent="0.25">
      <c r="A25" s="363"/>
      <c r="B25" s="364" t="s">
        <v>527</v>
      </c>
      <c r="C25" s="365" t="s">
        <v>528</v>
      </c>
      <c r="D25" s="360" t="s">
        <v>372</v>
      </c>
      <c r="E25" s="366" t="s">
        <v>308</v>
      </c>
      <c r="F25" s="367" t="s">
        <v>193</v>
      </c>
      <c r="G25" s="368" t="s">
        <v>193</v>
      </c>
      <c r="H25" s="369" t="s">
        <v>193</v>
      </c>
      <c r="I25" s="370">
        <v>44624</v>
      </c>
      <c r="J25" s="371">
        <v>250000</v>
      </c>
    </row>
    <row r="26" spans="1:10" ht="25.5" x14ac:dyDescent="0.25">
      <c r="A26" s="326"/>
      <c r="B26" s="294" t="s">
        <v>529</v>
      </c>
      <c r="C26" s="328" t="s">
        <v>530</v>
      </c>
      <c r="D26" s="328" t="s">
        <v>372</v>
      </c>
      <c r="E26" s="329" t="s">
        <v>308</v>
      </c>
      <c r="F26" s="297" t="s">
        <v>35</v>
      </c>
      <c r="G26" s="297">
        <v>44378</v>
      </c>
      <c r="H26" s="295" t="s">
        <v>531</v>
      </c>
      <c r="I26" s="297">
        <v>44379</v>
      </c>
      <c r="J26" s="334">
        <v>90000</v>
      </c>
    </row>
    <row r="27" spans="1:10" ht="25.5" x14ac:dyDescent="0.25">
      <c r="A27" s="372" t="s">
        <v>532</v>
      </c>
      <c r="B27" s="373" t="s">
        <v>533</v>
      </c>
      <c r="C27" s="374" t="s">
        <v>534</v>
      </c>
      <c r="D27" s="375" t="s">
        <v>372</v>
      </c>
      <c r="E27" s="353" t="s">
        <v>308</v>
      </c>
      <c r="F27" s="378" t="s">
        <v>193</v>
      </c>
      <c r="G27" s="379" t="s">
        <v>193</v>
      </c>
      <c r="H27" s="379" t="s">
        <v>193</v>
      </c>
      <c r="I27" s="380" t="s">
        <v>193</v>
      </c>
      <c r="J27" s="381">
        <v>100000</v>
      </c>
    </row>
    <row r="28" spans="1:10" ht="25.5" x14ac:dyDescent="0.25">
      <c r="A28" s="382"/>
      <c r="B28" s="290" t="s">
        <v>535</v>
      </c>
      <c r="C28" s="383" t="s">
        <v>536</v>
      </c>
      <c r="D28" s="384" t="s">
        <v>372</v>
      </c>
      <c r="E28" s="327" t="s">
        <v>308</v>
      </c>
      <c r="F28" s="296" t="s">
        <v>35</v>
      </c>
      <c r="G28" s="385">
        <v>43738</v>
      </c>
      <c r="H28" s="332" t="s">
        <v>500</v>
      </c>
      <c r="I28" s="386" t="s">
        <v>159</v>
      </c>
      <c r="J28" s="298" t="s">
        <v>537</v>
      </c>
    </row>
    <row r="29" spans="1:10" ht="25.5" x14ac:dyDescent="0.25">
      <c r="A29" s="387"/>
      <c r="B29" s="294" t="s">
        <v>538</v>
      </c>
      <c r="C29" s="388" t="s">
        <v>539</v>
      </c>
      <c r="D29" s="290" t="s">
        <v>372</v>
      </c>
      <c r="E29" s="327" t="s">
        <v>159</v>
      </c>
      <c r="F29" s="318" t="s">
        <v>193</v>
      </c>
      <c r="G29" s="389"/>
      <c r="H29" s="390"/>
      <c r="I29" s="389">
        <v>44245</v>
      </c>
      <c r="J29" s="391">
        <v>150000</v>
      </c>
    </row>
    <row r="30" spans="1:10" ht="15.75" thickBot="1" x14ac:dyDescent="0.3">
      <c r="A30" s="392"/>
      <c r="B30" s="252" t="s">
        <v>540</v>
      </c>
      <c r="C30" s="393" t="s">
        <v>541</v>
      </c>
      <c r="D30" s="394" t="s">
        <v>509</v>
      </c>
      <c r="E30" s="265" t="s">
        <v>453</v>
      </c>
      <c r="F30" s="245" t="s">
        <v>35</v>
      </c>
      <c r="G30" s="246">
        <v>44196</v>
      </c>
      <c r="H30" s="245">
        <v>0</v>
      </c>
      <c r="I30" s="246">
        <v>44197</v>
      </c>
      <c r="J30" s="248">
        <v>671000</v>
      </c>
    </row>
    <row r="31" spans="1:10" ht="15.75" thickBot="1" x14ac:dyDescent="0.3">
      <c r="A31" s="479" t="s">
        <v>482</v>
      </c>
      <c r="B31" s="480"/>
      <c r="C31" s="480"/>
      <c r="D31" s="480"/>
      <c r="E31" s="480"/>
      <c r="F31" s="480"/>
      <c r="G31" s="480"/>
      <c r="H31" s="480"/>
      <c r="I31" s="480"/>
      <c r="J31" s="480"/>
    </row>
    <row r="32" spans="1:10" ht="25.5" x14ac:dyDescent="0.25">
      <c r="A32" s="387"/>
      <c r="B32" s="294" t="s">
        <v>542</v>
      </c>
      <c r="C32" s="388" t="s">
        <v>543</v>
      </c>
      <c r="D32" s="290" t="s">
        <v>372</v>
      </c>
      <c r="E32" s="327" t="s">
        <v>308</v>
      </c>
      <c r="F32" s="316" t="s">
        <v>193</v>
      </c>
      <c r="G32" s="316" t="s">
        <v>193</v>
      </c>
      <c r="H32" s="316" t="s">
        <v>193</v>
      </c>
      <c r="I32" s="316" t="s">
        <v>193</v>
      </c>
      <c r="J32" s="391"/>
    </row>
    <row r="33" spans="1:10" ht="25.5" x14ac:dyDescent="0.25">
      <c r="A33" s="352"/>
      <c r="B33" s="330" t="s">
        <v>544</v>
      </c>
      <c r="C33" s="395" t="s">
        <v>545</v>
      </c>
      <c r="D33" s="396" t="s">
        <v>372</v>
      </c>
      <c r="E33" s="376" t="s">
        <v>308</v>
      </c>
      <c r="F33" s="355" t="s">
        <v>35</v>
      </c>
      <c r="G33" s="397" t="s">
        <v>546</v>
      </c>
      <c r="H33" s="377" t="s">
        <v>36</v>
      </c>
      <c r="I33" s="397">
        <v>44317</v>
      </c>
      <c r="J33" s="398" t="s">
        <v>547</v>
      </c>
    </row>
    <row r="34" spans="1:10" ht="25.5" x14ac:dyDescent="0.25">
      <c r="A34" s="387"/>
      <c r="B34" s="294" t="s">
        <v>548</v>
      </c>
      <c r="C34" s="388" t="s">
        <v>549</v>
      </c>
      <c r="D34" s="290" t="s">
        <v>372</v>
      </c>
      <c r="E34" s="327" t="s">
        <v>159</v>
      </c>
      <c r="F34" s="316" t="s">
        <v>14</v>
      </c>
      <c r="G34" s="389">
        <v>44196</v>
      </c>
      <c r="H34" s="297"/>
      <c r="I34" s="389"/>
      <c r="J34" s="391"/>
    </row>
    <row r="35" spans="1:10" x14ac:dyDescent="0.25">
      <c r="A35" s="335"/>
      <c r="B35" s="336" t="s">
        <v>550</v>
      </c>
      <c r="C35" s="337"/>
      <c r="D35" s="338" t="s">
        <v>372</v>
      </c>
      <c r="E35" s="340"/>
      <c r="F35" s="399"/>
      <c r="G35" s="342"/>
      <c r="H35" s="400"/>
      <c r="I35" s="342"/>
      <c r="J35" s="344"/>
    </row>
    <row r="36" spans="1:10" x14ac:dyDescent="0.25">
      <c r="A36" s="401"/>
      <c r="B36" s="336" t="s">
        <v>551</v>
      </c>
      <c r="C36" s="337"/>
      <c r="D36" s="338" t="s">
        <v>372</v>
      </c>
      <c r="E36" s="320" t="s">
        <v>447</v>
      </c>
      <c r="F36" s="399" t="s">
        <v>14</v>
      </c>
      <c r="G36" s="342">
        <v>44583</v>
      </c>
      <c r="H36" s="400">
        <v>44948</v>
      </c>
      <c r="I36" s="342"/>
      <c r="J36" s="344"/>
    </row>
    <row r="37" spans="1:10" x14ac:dyDescent="0.25">
      <c r="A37" s="401"/>
      <c r="B37" s="300" t="s">
        <v>512</v>
      </c>
      <c r="C37" s="264" t="s">
        <v>552</v>
      </c>
      <c r="D37" s="242" t="s">
        <v>372</v>
      </c>
      <c r="E37" s="320" t="s">
        <v>447</v>
      </c>
      <c r="F37" s="321" t="s">
        <v>442</v>
      </c>
      <c r="G37" s="322">
        <v>44519</v>
      </c>
      <c r="H37" s="323">
        <v>44669</v>
      </c>
      <c r="I37" s="322">
        <v>44520</v>
      </c>
      <c r="J37" s="324">
        <v>160000</v>
      </c>
    </row>
  </sheetData>
  <mergeCells count="5">
    <mergeCell ref="A3:J3"/>
    <mergeCell ref="A16:J16"/>
    <mergeCell ref="A20:J20"/>
    <mergeCell ref="A22:J22"/>
    <mergeCell ref="A31:J31"/>
  </mergeCells>
  <conditionalFormatting sqref="E21:F21">
    <cfRule type="expression" dxfId="37" priority="99">
      <formula>(#REF!="Y")</formula>
    </cfRule>
  </conditionalFormatting>
  <conditionalFormatting sqref="B34:B36 B29 B12:B15 B25 E23">
    <cfRule type="expression" dxfId="36" priority="98">
      <formula>(#REF!="Y")</formula>
    </cfRule>
  </conditionalFormatting>
  <conditionalFormatting sqref="E34:E35 E29 B12:B15 B25 E12:E15 E25">
    <cfRule type="expression" dxfId="35" priority="97">
      <formula>(#REF!="Y")</formula>
    </cfRule>
  </conditionalFormatting>
  <conditionalFormatting sqref="E21:F21">
    <cfRule type="expression" dxfId="34" priority="96">
      <formula>(#REF!="Y")</formula>
    </cfRule>
  </conditionalFormatting>
  <conditionalFormatting sqref="E9:E10">
    <cfRule type="expression" dxfId="33" priority="93">
      <formula>(#REF!="Y")</formula>
    </cfRule>
  </conditionalFormatting>
  <conditionalFormatting sqref="E33">
    <cfRule type="expression" dxfId="32" priority="80">
      <formula>(#REF!="Y")</formula>
    </cfRule>
  </conditionalFormatting>
  <conditionalFormatting sqref="B33">
    <cfRule type="expression" dxfId="31" priority="81">
      <formula>(#REF!="Y")</formula>
    </cfRule>
  </conditionalFormatting>
  <conditionalFormatting sqref="E24">
    <cfRule type="expression" dxfId="30" priority="17">
      <formula>(#REF!="Y")</formula>
    </cfRule>
  </conditionalFormatting>
  <conditionalFormatting sqref="E24">
    <cfRule type="expression" dxfId="29" priority="16">
      <formula>(#REF!="Y")</formula>
    </cfRule>
  </conditionalFormatting>
  <conditionalFormatting sqref="F24">
    <cfRule type="expression" dxfId="28" priority="14">
      <formula>(#REF!="Y")</formula>
    </cfRule>
  </conditionalFormatting>
  <conditionalFormatting sqref="F24">
    <cfRule type="expression" dxfId="27" priority="13">
      <formula>(#REF!="Y")</formula>
    </cfRule>
  </conditionalFormatting>
  <conditionalFormatting sqref="B32">
    <cfRule type="expression" dxfId="26" priority="2">
      <formula>(#REF!="Y")</formula>
    </cfRule>
  </conditionalFormatting>
  <conditionalFormatting sqref="E32">
    <cfRule type="expression" dxfId="25" priority="1">
      <formula>(#REF!="Y")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D4E35-2C44-4CC5-A8B2-11D680C77716}">
  <dimension ref="A1:J12"/>
  <sheetViews>
    <sheetView workbookViewId="0">
      <selection activeCell="M3" sqref="M3"/>
    </sheetView>
  </sheetViews>
  <sheetFormatPr defaultRowHeight="15" x14ac:dyDescent="0.25"/>
  <cols>
    <col min="2" max="2" width="35.28515625" customWidth="1"/>
    <col min="9" max="9" width="16.5703125" customWidth="1"/>
    <col min="10" max="10" width="27.7109375" customWidth="1"/>
  </cols>
  <sheetData>
    <row r="1" spans="1:10" ht="83.25" thickBot="1" x14ac:dyDescent="0.3">
      <c r="A1" s="402"/>
      <c r="B1" s="403" t="s">
        <v>1</v>
      </c>
      <c r="C1" s="403" t="s">
        <v>2</v>
      </c>
      <c r="D1" s="404" t="s">
        <v>367</v>
      </c>
      <c r="E1" s="403" t="s">
        <v>5</v>
      </c>
      <c r="F1" s="402" t="s">
        <v>6</v>
      </c>
      <c r="G1" s="405" t="s">
        <v>7</v>
      </c>
      <c r="H1" s="405" t="s">
        <v>8</v>
      </c>
      <c r="I1" s="404" t="s">
        <v>369</v>
      </c>
      <c r="J1" s="406" t="s">
        <v>9</v>
      </c>
    </row>
    <row r="2" spans="1:10" ht="15.75" thickBot="1" x14ac:dyDescent="0.3">
      <c r="A2" s="483" t="s">
        <v>553</v>
      </c>
      <c r="B2" s="484"/>
      <c r="C2" s="484"/>
      <c r="D2" s="484"/>
      <c r="E2" s="484"/>
      <c r="F2" s="484"/>
      <c r="G2" s="484"/>
      <c r="H2" s="484"/>
      <c r="I2" s="484"/>
      <c r="J2" s="484"/>
    </row>
    <row r="3" spans="1:10" ht="82.5" x14ac:dyDescent="0.25">
      <c r="A3" s="407"/>
      <c r="B3" s="408" t="s">
        <v>554</v>
      </c>
      <c r="C3" s="409" t="s">
        <v>555</v>
      </c>
      <c r="D3" s="410" t="s">
        <v>197</v>
      </c>
      <c r="E3" s="411" t="s">
        <v>468</v>
      </c>
      <c r="F3" s="412" t="s">
        <v>556</v>
      </c>
      <c r="G3" s="412" t="s">
        <v>556</v>
      </c>
      <c r="H3" s="412" t="s">
        <v>556</v>
      </c>
      <c r="I3" s="413">
        <v>44743</v>
      </c>
      <c r="J3" s="414">
        <v>100000</v>
      </c>
    </row>
    <row r="4" spans="1:10" ht="82.5" x14ac:dyDescent="0.25">
      <c r="A4" s="407"/>
      <c r="B4" s="408" t="s">
        <v>557</v>
      </c>
      <c r="C4" s="409" t="s">
        <v>558</v>
      </c>
      <c r="D4" s="410" t="s">
        <v>197</v>
      </c>
      <c r="E4" s="411" t="s">
        <v>468</v>
      </c>
      <c r="F4" s="412" t="s">
        <v>556</v>
      </c>
      <c r="G4" s="412" t="s">
        <v>556</v>
      </c>
      <c r="H4" s="412" t="s">
        <v>556</v>
      </c>
      <c r="I4" s="413">
        <v>44835</v>
      </c>
      <c r="J4" s="414">
        <v>1000000</v>
      </c>
    </row>
    <row r="5" spans="1:10" ht="82.5" x14ac:dyDescent="0.25">
      <c r="A5" s="407"/>
      <c r="B5" s="408" t="s">
        <v>559</v>
      </c>
      <c r="C5" s="409" t="s">
        <v>159</v>
      </c>
      <c r="D5" s="410" t="s">
        <v>197</v>
      </c>
      <c r="E5" s="411" t="s">
        <v>468</v>
      </c>
      <c r="F5" s="412" t="s">
        <v>556</v>
      </c>
      <c r="G5" s="412" t="s">
        <v>556</v>
      </c>
      <c r="H5" s="412" t="s">
        <v>556</v>
      </c>
      <c r="I5" s="413" t="s">
        <v>159</v>
      </c>
      <c r="J5" s="414" t="s">
        <v>560</v>
      </c>
    </row>
    <row r="6" spans="1:10" ht="83.25" thickBot="1" x14ac:dyDescent="0.3">
      <c r="A6" s="407"/>
      <c r="B6" s="408" t="s">
        <v>561</v>
      </c>
      <c r="C6" s="409" t="s">
        <v>562</v>
      </c>
      <c r="D6" s="410" t="s">
        <v>197</v>
      </c>
      <c r="E6" s="411" t="s">
        <v>468</v>
      </c>
      <c r="F6" s="412" t="s">
        <v>556</v>
      </c>
      <c r="G6" s="415" t="s">
        <v>556</v>
      </c>
      <c r="H6" s="416" t="s">
        <v>556</v>
      </c>
      <c r="I6" s="413">
        <v>44652</v>
      </c>
      <c r="J6" s="414">
        <v>250000</v>
      </c>
    </row>
    <row r="7" spans="1:10" ht="15.75" thickBot="1" x14ac:dyDescent="0.3">
      <c r="A7" s="483" t="s">
        <v>563</v>
      </c>
      <c r="B7" s="484"/>
      <c r="C7" s="484"/>
      <c r="D7" s="484"/>
      <c r="E7" s="484"/>
      <c r="F7" s="484"/>
      <c r="G7" s="484"/>
      <c r="H7" s="484"/>
      <c r="I7" s="484"/>
      <c r="J7" s="484"/>
    </row>
    <row r="8" spans="1:10" ht="17.25" thickBot="1" x14ac:dyDescent="0.3">
      <c r="A8" s="407"/>
      <c r="B8" s="408"/>
      <c r="C8" s="409"/>
      <c r="D8" s="410"/>
      <c r="E8" s="411"/>
      <c r="F8" s="412"/>
      <c r="G8" s="415"/>
      <c r="H8" s="416"/>
      <c r="I8" s="413"/>
      <c r="J8" s="414"/>
    </row>
    <row r="9" spans="1:10" ht="15.75" thickBot="1" x14ac:dyDescent="0.3">
      <c r="A9" s="483" t="s">
        <v>564</v>
      </c>
      <c r="B9" s="484"/>
      <c r="C9" s="484"/>
      <c r="D9" s="484"/>
      <c r="E9" s="484"/>
      <c r="F9" s="484"/>
      <c r="G9" s="484"/>
      <c r="H9" s="484"/>
      <c r="I9" s="484"/>
      <c r="J9" s="484"/>
    </row>
    <row r="10" spans="1:10" ht="83.25" thickBot="1" x14ac:dyDescent="0.3">
      <c r="A10" s="407"/>
      <c r="B10" s="408" t="s">
        <v>565</v>
      </c>
      <c r="C10" s="409" t="s">
        <v>566</v>
      </c>
      <c r="D10" s="410" t="s">
        <v>197</v>
      </c>
      <c r="E10" s="411" t="s">
        <v>468</v>
      </c>
      <c r="F10" s="412" t="s">
        <v>556</v>
      </c>
      <c r="G10" s="415" t="s">
        <v>556</v>
      </c>
      <c r="H10" s="416" t="s">
        <v>556</v>
      </c>
      <c r="I10" s="413">
        <v>44743</v>
      </c>
      <c r="J10" s="414">
        <v>63000</v>
      </c>
    </row>
    <row r="11" spans="1:10" ht="16.5" thickBot="1" x14ac:dyDescent="0.3">
      <c r="A11" s="477" t="s">
        <v>406</v>
      </c>
      <c r="B11" s="478"/>
      <c r="C11" s="478"/>
      <c r="D11" s="478"/>
      <c r="E11" s="478"/>
      <c r="F11" s="478"/>
      <c r="G11" s="478"/>
      <c r="H11" s="478"/>
      <c r="I11" s="478"/>
      <c r="J11" s="478"/>
    </row>
    <row r="12" spans="1:10" ht="15.75" x14ac:dyDescent="0.25">
      <c r="A12" s="191"/>
      <c r="B12" s="192"/>
      <c r="C12" s="417"/>
      <c r="D12" s="418"/>
      <c r="E12" s="194"/>
      <c r="F12" s="195"/>
      <c r="G12" s="196"/>
      <c r="H12" s="196"/>
      <c r="I12" s="196"/>
      <c r="J12" s="196"/>
    </row>
  </sheetData>
  <mergeCells count="4">
    <mergeCell ref="A2:J2"/>
    <mergeCell ref="A7:J7"/>
    <mergeCell ref="A9:J9"/>
    <mergeCell ref="A11:J11"/>
  </mergeCells>
  <conditionalFormatting sqref="B3:B6">
    <cfRule type="expression" dxfId="24" priority="51">
      <formula>(#REF!="Y")</formula>
    </cfRule>
  </conditionalFormatting>
  <conditionalFormatting sqref="C3:D6">
    <cfRule type="expression" dxfId="23" priority="42">
      <formula>(#REF!="Y")</formula>
    </cfRule>
  </conditionalFormatting>
  <conditionalFormatting sqref="C12">
    <cfRule type="expression" dxfId="22" priority="37">
      <formula>(#REF!="Y")</formula>
    </cfRule>
  </conditionalFormatting>
  <conditionalFormatting sqref="B8">
    <cfRule type="expression" dxfId="21" priority="24">
      <formula>(#REF!="Y")</formula>
    </cfRule>
  </conditionalFormatting>
  <conditionalFormatting sqref="C8:D8">
    <cfRule type="expression" dxfId="20" priority="19">
      <formula>(#REF!="Y")</formula>
    </cfRule>
  </conditionalFormatting>
  <conditionalFormatting sqref="B10">
    <cfRule type="expression" dxfId="19" priority="12">
      <formula>(#REF!="Y")</formula>
    </cfRule>
  </conditionalFormatting>
  <conditionalFormatting sqref="C10:D10">
    <cfRule type="expression" dxfId="18" priority="7">
      <formula>(#REF!="Y")</formula>
    </cfRule>
  </conditionalFormatting>
  <dataValidations count="1">
    <dataValidation type="list" allowBlank="1" showInputMessage="1" showErrorMessage="1" sqref="G3:H5 F8 F3:F6 F10" xr:uid="{BD6BD2DD-E126-42B0-925D-DD616E984FB9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Corporate</vt:lpstr>
      <vt:lpstr>Adults</vt:lpstr>
      <vt:lpstr>Children</vt:lpstr>
      <vt:lpstr>Public Health</vt:lpstr>
      <vt:lpstr>D&amp;C</vt:lpstr>
      <vt:lpstr>Fleet</vt:lpstr>
      <vt:lpstr>Highways Materials</vt:lpstr>
      <vt:lpstr>Highways Works</vt:lpstr>
      <vt:lpstr>Lanc Renewables</vt:lpstr>
      <vt:lpstr>Sch Cleaning</vt:lpstr>
      <vt:lpstr>Misc</vt:lpstr>
      <vt:lpstr>Digital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Fairclough, Paul</dc:creator>
  <cp:lastModifiedBy>Fairclough, Paul</cp:lastModifiedBy>
  <dcterms:created xsi:type="dcterms:W3CDTF">2022-04-21T13:32:19Z</dcterms:created>
  <dcterms:modified xsi:type="dcterms:W3CDTF">2022-05-04T16:58:29Z</dcterms:modified>
</cp:coreProperties>
</file>