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OCERestrictedPermissions\Business Intelligence\Themes\Health and care\Mental health and wellbeing\Mental Health April 2018\"/>
    </mc:Choice>
  </mc:AlternateContent>
  <bookViews>
    <workbookView xWindow="0" yWindow="0" windowWidth="23850" windowHeight="10035" tabRatio="751" firstSheet="1" activeTab="5"/>
  </bookViews>
  <sheets>
    <sheet name="Index" sheetId="25" r:id="rId1"/>
    <sheet name="Mental health overview profile" sheetId="1" r:id="rId2"/>
    <sheet name="Trend 18+ Recorded depression" sheetId="19" r:id="rId3"/>
    <sheet name="201617 QoF prevalence _ MH&amp;Neu" sheetId="26" r:id="rId4"/>
    <sheet name="Estimated prevalence 1415" sheetId="23" r:id="rId5"/>
    <sheet name="16-74 future prevalence estim" sheetId="17" r:id="rId6"/>
    <sheet name="18-64 MH problem projections" sheetId="21" r:id="rId7"/>
    <sheet name="65+ depression projections" sheetId="22" r:id="rId8"/>
    <sheet name="Alcohol adm &amp; MH " sheetId="2" r:id="rId9"/>
  </sheets>
  <definedNames>
    <definedName name="_xlnm._FilterDatabase" localSheetId="3" hidden="1">'201617 QoF prevalence _ MH&amp;Neu'!$A$6:$AK$6</definedName>
    <definedName name="_Key1" hidden="1">#REF!</definedName>
    <definedName name="_Order1" hidden="1">255</definedName>
    <definedName name="_Sort" hidden="1">#REF!</definedName>
    <definedName name="copyright">#REF!</definedName>
    <definedName name="data_cell">#REF!</definedName>
    <definedName name="data_row">#REF!</definedName>
    <definedName name="header_cell">#REF!</definedName>
    <definedName name="header_row">#REF!</definedName>
    <definedName name="main_title">#REF!</definedName>
    <definedName name="SPSS">#REF!</definedName>
    <definedName name="sub_tit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1" l="1"/>
  <c r="F18" i="21"/>
  <c r="E18" i="21"/>
  <c r="D18" i="21"/>
  <c r="C18" i="21"/>
  <c r="AI16" i="26" l="1"/>
  <c r="AG16" i="26"/>
  <c r="AC16" i="26"/>
  <c r="AA16" i="26"/>
  <c r="W16" i="26"/>
  <c r="U16" i="26"/>
  <c r="Q16" i="26"/>
  <c r="O16" i="26"/>
  <c r="K16" i="26"/>
  <c r="I16" i="26"/>
  <c r="AI15" i="26"/>
  <c r="AG15" i="26"/>
  <c r="AC15" i="26"/>
  <c r="AA15" i="26"/>
  <c r="W15" i="26"/>
  <c r="U15" i="26"/>
  <c r="Q15" i="26"/>
  <c r="O15" i="26"/>
  <c r="K15" i="26"/>
  <c r="L15" i="26" s="1"/>
  <c r="I15" i="26"/>
  <c r="AI14" i="26"/>
  <c r="AG14" i="26"/>
  <c r="AC14" i="26"/>
  <c r="AA14" i="26"/>
  <c r="W14" i="26"/>
  <c r="U14" i="26"/>
  <c r="Q14" i="26"/>
  <c r="R14" i="26" s="1"/>
  <c r="O14" i="26"/>
  <c r="K14" i="26"/>
  <c r="I14" i="26"/>
  <c r="AI13" i="26"/>
  <c r="AG13" i="26"/>
  <c r="AC13" i="26"/>
  <c r="AA13" i="26"/>
  <c r="W13" i="26"/>
  <c r="X13" i="26" s="1"/>
  <c r="U13" i="26"/>
  <c r="Q13" i="26"/>
  <c r="O13" i="26"/>
  <c r="K13" i="26"/>
  <c r="I13" i="26"/>
  <c r="AI12" i="26"/>
  <c r="AG12" i="26"/>
  <c r="AJ12" i="26" s="1"/>
  <c r="AC12" i="26"/>
  <c r="AD12" i="26" s="1"/>
  <c r="AA12" i="26"/>
  <c r="W12" i="26"/>
  <c r="U12" i="26"/>
  <c r="Q12" i="26"/>
  <c r="R12" i="26" s="1"/>
  <c r="O12" i="26"/>
  <c r="K12" i="26"/>
  <c r="I12" i="26"/>
  <c r="L12" i="26" s="1"/>
  <c r="AJ11" i="26"/>
  <c r="AI11" i="26"/>
  <c r="AG11" i="26"/>
  <c r="AC11" i="26"/>
  <c r="AA11" i="26"/>
  <c r="W11" i="26"/>
  <c r="U11" i="26"/>
  <c r="Q11" i="26"/>
  <c r="O11" i="26"/>
  <c r="R11" i="26" s="1"/>
  <c r="K11" i="26"/>
  <c r="I11" i="26"/>
  <c r="AI10" i="26"/>
  <c r="AG10" i="26"/>
  <c r="AC10" i="26"/>
  <c r="AA10" i="26"/>
  <c r="W10" i="26"/>
  <c r="U10" i="26"/>
  <c r="Q10" i="26"/>
  <c r="O10" i="26"/>
  <c r="K10" i="26"/>
  <c r="I10" i="26"/>
  <c r="AI9" i="26"/>
  <c r="AG9" i="26"/>
  <c r="AC9" i="26"/>
  <c r="AA9" i="26"/>
  <c r="AD9" i="26" s="1"/>
  <c r="W9" i="26"/>
  <c r="U9" i="26"/>
  <c r="Q9" i="26"/>
  <c r="O9" i="26"/>
  <c r="K9" i="26"/>
  <c r="I9" i="26"/>
  <c r="AI8" i="26"/>
  <c r="AG8" i="26"/>
  <c r="AC8" i="26"/>
  <c r="AA8" i="26"/>
  <c r="W8" i="26"/>
  <c r="U8" i="26"/>
  <c r="Q8" i="26"/>
  <c r="O8" i="26"/>
  <c r="K8" i="26"/>
  <c r="I8" i="26"/>
  <c r="AI7" i="26"/>
  <c r="AG7" i="26"/>
  <c r="AJ7" i="26" s="1"/>
  <c r="AC7" i="26"/>
  <c r="AA7" i="26"/>
  <c r="W7" i="26"/>
  <c r="U7" i="26"/>
  <c r="Q7" i="26"/>
  <c r="O7" i="26"/>
  <c r="K7" i="26"/>
  <c r="I7" i="26"/>
  <c r="L7" i="26" s="1"/>
  <c r="R7" i="26" l="1"/>
  <c r="AD7" i="26"/>
  <c r="X8" i="26"/>
  <c r="AJ10" i="26"/>
  <c r="X15" i="26"/>
  <c r="AJ15" i="26"/>
  <c r="AD16" i="26"/>
  <c r="AD13" i="26"/>
  <c r="L14" i="26"/>
  <c r="L9" i="26"/>
  <c r="X9" i="26"/>
  <c r="R10" i="26"/>
  <c r="L11" i="26"/>
  <c r="AJ16" i="26"/>
  <c r="L8" i="26"/>
  <c r="AJ9" i="26"/>
  <c r="AD11" i="26"/>
  <c r="L13" i="26"/>
  <c r="X14" i="26"/>
  <c r="AJ14" i="26"/>
  <c r="R16" i="26"/>
  <c r="X7" i="26"/>
  <c r="AJ8" i="26"/>
  <c r="R9" i="26"/>
  <c r="AD10" i="26"/>
  <c r="X12" i="26"/>
  <c r="AJ13" i="26"/>
  <c r="R15" i="26"/>
  <c r="AD15" i="26"/>
  <c r="R8" i="26"/>
  <c r="AD8" i="26"/>
  <c r="L10" i="26"/>
  <c r="X10" i="26"/>
  <c r="X11" i="26"/>
  <c r="R13" i="26"/>
  <c r="AD14" i="26"/>
  <c r="L16" i="26"/>
  <c r="X16" i="26"/>
  <c r="E11" i="17" l="1"/>
  <c r="E16" i="17" l="1"/>
  <c r="B21" i="22" l="1"/>
  <c r="F21" i="22"/>
  <c r="E21" i="22"/>
  <c r="D21" i="22"/>
  <c r="C21" i="22"/>
  <c r="E91" i="17" l="1"/>
  <c r="E86" i="17"/>
  <c r="E81" i="17"/>
  <c r="E76" i="17"/>
  <c r="E71" i="17"/>
  <c r="E66" i="17"/>
  <c r="E61" i="17"/>
  <c r="E56" i="17"/>
  <c r="E51" i="17"/>
  <c r="E46" i="17"/>
  <c r="E41" i="17"/>
  <c r="E36" i="17"/>
  <c r="E31" i="17"/>
  <c r="E26" i="17"/>
  <c r="E21" i="17"/>
  <c r="E6" i="17"/>
</calcChain>
</file>

<file path=xl/sharedStrings.xml><?xml version="1.0" encoding="utf-8"?>
<sst xmlns="http://schemas.openxmlformats.org/spreadsheetml/2006/main" count="655" uniqueCount="201">
  <si>
    <t>Time period</t>
  </si>
  <si>
    <t>England</t>
  </si>
  <si>
    <t>Depression: QOF prevalence (18+)</t>
  </si>
  <si>
    <t>Depression and anxiety prevalence (GP survey)</t>
  </si>
  <si>
    <t>Dementia : QoF prevalence</t>
  </si>
  <si>
    <t>2012/13</t>
  </si>
  <si>
    <t>NHS Chorley and South Ribble CCG</t>
  </si>
  <si>
    <t>NHS East Lancashire CCG</t>
  </si>
  <si>
    <t>NHS Fylde &amp; Wyre CCG</t>
  </si>
  <si>
    <t>NHS Greater Preston CCG</t>
  </si>
  <si>
    <t>NHS Lancashire North CCG</t>
  </si>
  <si>
    <t>NHS West Lancashire CCG</t>
  </si>
  <si>
    <t>Significantly Higher than England</t>
  </si>
  <si>
    <t>Significantly lower than England</t>
  </si>
  <si>
    <t>Similar to England</t>
  </si>
  <si>
    <t>Indicator</t>
  </si>
  <si>
    <t>The percentage of patients aged 18 and over with depression, as recorded on practice disease registers.</t>
  </si>
  <si>
    <t>Register</t>
  </si>
  <si>
    <t>NHS CHORLEY AND SOUTH RIBBLE CCG</t>
  </si>
  <si>
    <t>NHS EAST LANCASHIRE CCG</t>
  </si>
  <si>
    <t>NHS GREATER PRESTON CCG</t>
  </si>
  <si>
    <t>NHS WEST LANCASHIRE CCG</t>
  </si>
  <si>
    <t>NHS FYLDE &amp; WYRE CCG</t>
  </si>
  <si>
    <t>DEM - Dementia</t>
  </si>
  <si>
    <t>DEP - Depression (18+)</t>
  </si>
  <si>
    <t>EP - Epilepsy (18+)</t>
  </si>
  <si>
    <t>2013/14</t>
  </si>
  <si>
    <t>Number of patients aged 18 and over with depression, as recorded on practice disease registers</t>
  </si>
  <si>
    <t>Number of patients with dementia, as recorded on practice disease registers</t>
  </si>
  <si>
    <t>Number of patients with severe mental health, as recorded on practice disease registers</t>
  </si>
  <si>
    <t>Period</t>
  </si>
  <si>
    <t>Count</t>
  </si>
  <si>
    <t>Value</t>
  </si>
  <si>
    <t>Lower CI</t>
  </si>
  <si>
    <t>Upper CI</t>
  </si>
  <si>
    <t>North West</t>
  </si>
  <si>
    <t>Significantly worse than England</t>
  </si>
  <si>
    <t>http://fingertips.phe.org.uk/profile-group/mental-health</t>
  </si>
  <si>
    <t>Admission episodes for alcohol-related mental and behavioural disorders due to use of alcohol condition (Narrow) (Persons)</t>
  </si>
  <si>
    <t>2008/09</t>
  </si>
  <si>
    <t>2009/10</t>
  </si>
  <si>
    <t>2010/11</t>
  </si>
  <si>
    <t>2011/12</t>
  </si>
  <si>
    <t>Depression: QOF incidence (18+) - number</t>
  </si>
  <si>
    <t>Depression: QOF incidence (18+) - %</t>
  </si>
  <si>
    <t>Time Period</t>
  </si>
  <si>
    <t>Note</t>
  </si>
  <si>
    <t>Value is modelled or synthetic estimate</t>
  </si>
  <si>
    <t>2014/15</t>
  </si>
  <si>
    <t>Learning Disabilities: QOF prevalence</t>
  </si>
  <si>
    <t>Number of patients with learning disabilities, as recorded on practice registers</t>
  </si>
  <si>
    <t xml:space="preserve"> </t>
  </si>
  <si>
    <t>2015/16</t>
  </si>
  <si>
    <t>Lancashire-12</t>
  </si>
  <si>
    <t>Lancashire-14</t>
  </si>
  <si>
    <t>Lancashire-12 area</t>
  </si>
  <si>
    <t>List Sizes</t>
  </si>
  <si>
    <t>All ages</t>
  </si>
  <si>
    <t>Prevalence  (per cent)</t>
  </si>
  <si>
    <t>NHS BLACKBURN WITH DARWEN CCG</t>
  </si>
  <si>
    <t>NHS BLACKPOOL CCG</t>
  </si>
  <si>
    <t>-</t>
  </si>
  <si>
    <t>NHS Blackburn with Darwen CCG</t>
  </si>
  <si>
    <t>NHS Blackpool CCG</t>
  </si>
  <si>
    <t xml:space="preserve">Area </t>
  </si>
  <si>
    <t>Estimated % of population aged 16-74</t>
  </si>
  <si>
    <t>Estimated number of population aged 16-74</t>
  </si>
  <si>
    <t>Future prevalence of mixed anxiety and depressive disorder: estimated % of population aged 16-74</t>
  </si>
  <si>
    <t>Blackburn with Darwen</t>
  </si>
  <si>
    <t>Blackpool</t>
  </si>
  <si>
    <t>Future prevalence of generalised anxiety disorder: estimated % of population aged 16-74</t>
  </si>
  <si>
    <t>4Future prevalence of generalised anxiety disorder: estimated % of population aged 16-74</t>
  </si>
  <si>
    <t>Future prevalence of depressive episode: estimated % of population aged 16-74</t>
  </si>
  <si>
    <t xml:space="preserve">Future prevalence of all phobias: estimated % of population aged 16-74 </t>
  </si>
  <si>
    <t>Future prevalence of obsessive compulsive disorder: estimated % of population aged 16-74</t>
  </si>
  <si>
    <t>Future prevalence of panic disorder: estimated % of population aged 16-74</t>
  </si>
  <si>
    <t>Source: PHE,Common Mental Health Disorders</t>
  </si>
  <si>
    <t>http://fingertips.phe.org.uk/profile/local-alcohol-profiles</t>
  </si>
  <si>
    <t>Area</t>
  </si>
  <si>
    <t xml:space="preserve">NHS Blackburn with Darwen CCG </t>
  </si>
  <si>
    <t>Prevalence</t>
  </si>
  <si>
    <t>Adults with depression known to GPs: patients with depression as % of all patients aged 18+ on the GP register. All patients aged 18 or over, diagnosed on or after 1 April 2006, who have an unresolved record of depression in their patient record.</t>
  </si>
  <si>
    <t xml:space="preserve">Count </t>
  </si>
  <si>
    <t>Significantly higher than the England rate</t>
  </si>
  <si>
    <t>Blackburn with Darwen: People aged 18-64 predicted to have a common mental disorder</t>
  </si>
  <si>
    <t>Blackburn with Darwen: People aged 18-64 predicted to have a borderline personality disorder</t>
  </si>
  <si>
    <t>Blackburn with Darwen: People aged 18-64 predicted to have an antisocial personality disorder</t>
  </si>
  <si>
    <t>Blackburn with Darwen: People aged 18-64 predicted to have psychotic disorder</t>
  </si>
  <si>
    <t>Blackburn with Darwen: People aged 18-64 predicted to have two or more psychiatric disorders</t>
  </si>
  <si>
    <t>Blackpool: People aged 18-64 predicted to have a common mental disorder</t>
  </si>
  <si>
    <t>Blackpool: People aged 18-64 predicted to have a borderline personality disorder</t>
  </si>
  <si>
    <t>Blackpool: People aged 18-64 predicted to have an antisocial personality disorder</t>
  </si>
  <si>
    <t>Blackpool: People aged 18-64 predicted to have psychotic disorder</t>
  </si>
  <si>
    <t>Blackpool: People aged 18-64 predicted to have two or more psychiatric disorders</t>
  </si>
  <si>
    <t>This table is based on the report Adult psychiatric morbidity in England, 2007: Results of a household survey, published by the Health and Social Care Information Centre in 2009.</t>
  </si>
  <si>
    <t>Common mental disorders (CMDs) are mental conditions that cause marked emotional distress and interfere with daily function, but do not usually affect insight or cognition. They comprise different types of depression and anxiety, and include obsessive compulsive disorder. The report found that 19.7% of women and 12.5% of men surveyed met the diagnostic criteria for at least one CMD.</t>
  </si>
  <si>
    <t>Personality disorders are longstanding, ingrained distortions of personality that interfere with the ability to make and sustain relationships. Antisocial personality disorder (ASPD) and borderline personality disorder (BPD) are two types with particular public and mental health policy relevance.</t>
  </si>
  <si>
    <t>ASPD is characterised by disregard for and violation of the rights of others. People with ASPD have a pattern of aggressive and irresponsible behaviour which emerges in childhood or early adolescence. They account for a disproportionately large proportion of crime and violence committed. ASPD was present in 0.3% of adults aged 18 or over (0.6% of men and 0.1% of women).</t>
  </si>
  <si>
    <t>BPD is characterised by high levels of personal and emotional instability associated with significant impairment. People with BPD have severe difficulties with sustaining relationships, and self-harm and suicidal behaviour is common. The overall prevalence of BPD was similar to that of ASPD, at 0.4% of adults aged 16 or over (0.3% of men, 0.6% of women).</t>
  </si>
  <si>
    <t>Psychoses are disorders that produce disturbances in thinking and perception severe enough to distort perception of reality. The main types are schizophrenia and affective psychosis, such as bi-polar disorder. The overall prevalence of psychotic disorder was found to be 0.4% (0.3% of men, 0.5% of women). In both men and women the highest prevalence was observed in those aged 35 to 44 years (0.7% and 1.1% respectively). The age standardised prevalence of psychotic disorder was significantly higher among black men (3.1%) than men from other ethnic groups (0.2%of white men, no cases observed among men in the South Asian or 'other' ethnic group). There was no significant variation by ethnicity among women.</t>
  </si>
  <si>
    <t>Psychiatric comorbidity - or meeting the diagnostic criteria for two or more psychiatric disorders - is known to be associated with increased severity of symptoms, longer duration, greater functional disability and increased use of health services.  Disorders included the most common mental disorders (namely anxiety and depressive disorders) as well as: psychotic disorder; antisocial and borderline personality disorders; eating disorder; posttraumatic stress disorder (PTSD); attention deficit hyperactivity disorder (ADHD); alcohol and drug dependency; and problem behaviours such as problem gambling and suicide attempts.  Just under a quarter of adults (23.0%) met the criteria or screened positive for at least one of the psychiatric conditions under study. Of those with at least one condition: 68.7% met the criteria for only one condition, 19.1% met the criteria for two conditions and 12.2% met the criteria for three or more conditions.  Numbers of identified conditions were not significantly different for men and women.</t>
  </si>
  <si>
    <t>Summary:</t>
  </si>
  <si>
    <t xml:space="preserve"> % males</t>
  </si>
  <si>
    <t xml:space="preserve"> % females</t>
  </si>
  <si>
    <t>Common mental disorder</t>
  </si>
  <si>
    <t>Borderline personality disorder</t>
  </si>
  <si>
    <t>Antisocial personality disorder</t>
  </si>
  <si>
    <t>Psychotic disorder</t>
  </si>
  <si>
    <t>Two or more psychiatric disorders</t>
  </si>
  <si>
    <t>Lancashire-14: People aged 18-64 predicted to have a common mental disorder</t>
  </si>
  <si>
    <t>Blackburn with Darwen: People aged 65-69  predicted to have depression</t>
  </si>
  <si>
    <t>Blackburn with Darwen: People aged 70-74  predicted to have depression</t>
  </si>
  <si>
    <t>Blackburn with Darwen: People aged 75-79  predicted to have depression</t>
  </si>
  <si>
    <t>Blackburn with Darwen: People aged 80-84  predicted to have depression</t>
  </si>
  <si>
    <t>Blackburn with Darwen: People aged 85 and over  predicted to have depression</t>
  </si>
  <si>
    <t>Blackburn with Darwen: Total population aged 65 and over predicted to have depression</t>
  </si>
  <si>
    <t>Blackpool: People aged 65-69  predicted to have depression</t>
  </si>
  <si>
    <t>Blackpool: People aged 70-74  predicted to have depression</t>
  </si>
  <si>
    <t>Blackpool: People aged 75-79  predicted to have depression</t>
  </si>
  <si>
    <t>Blackpool: People aged 80-84  predicted to have depression</t>
  </si>
  <si>
    <t>Blackpool: People aged 85 and over  predicted to have depression</t>
  </si>
  <si>
    <t>Blackpool: Total population aged 65 and over predicted to have depression</t>
  </si>
  <si>
    <t>Rates for  men and women diagnosed with depression are as follows:</t>
  </si>
  <si>
    <t>Age range</t>
  </si>
  <si>
    <t>% males</t>
  </si>
  <si>
    <t>% females</t>
  </si>
  <si>
    <t>65-69</t>
  </si>
  <si>
    <t>70-74</t>
  </si>
  <si>
    <t>75-79</t>
  </si>
  <si>
    <t>80-84</t>
  </si>
  <si>
    <t>85+</t>
  </si>
  <si>
    <t>Figures are taken from McDougall et al, Prevalence of depression in older people in England and Wales: the MRC CFA Study in Psychological Medicine, 2007, 37, 1787-1795.</t>
  </si>
  <si>
    <t>Lancashire-14 Total population aged 65 and over predicted to have depression</t>
  </si>
  <si>
    <t>Lancashire-12: People aged 65-69  predicted to have depression</t>
  </si>
  <si>
    <t>Lancashire-12: People aged 70-74  predicted to have depression</t>
  </si>
  <si>
    <t>Lancashire-12: People aged 75-79  predicted to have depression</t>
  </si>
  <si>
    <t>Lancashire-12: People aged 80-84  predicted to have depression</t>
  </si>
  <si>
    <t>Lancashire-12: People aged 85 and over  predicted to have depression</t>
  </si>
  <si>
    <t>Lancashire-12: Total population aged 65 and over predicted to have depression</t>
  </si>
  <si>
    <t>Future prevalence of mental health disorders: estimated % of population aged 16-74, all persons</t>
  </si>
  <si>
    <t>Estimated prevalence of common mental health disorders: estimated % of population aged 16-74, all persons, 2014/15, Lancashire-14 CCGs</t>
  </si>
  <si>
    <t>%</t>
  </si>
  <si>
    <t>Denominator</t>
  </si>
  <si>
    <t>Compared to England</t>
  </si>
  <si>
    <t>NHS Blackburn With Darwen CCG</t>
  </si>
  <si>
    <t>Value estimated</t>
  </si>
  <si>
    <t>NHS Chorley And South Ribble CCG</t>
  </si>
  <si>
    <t>Trend in 18+ recorded depression</t>
  </si>
  <si>
    <t>MH problem projections in 18-64 year olds</t>
  </si>
  <si>
    <t>65+ depression projections</t>
  </si>
  <si>
    <t>Admission episodes for alcohol-related mental and behavioural disorders due to use of alcohol condition</t>
  </si>
  <si>
    <t>Estimated prevalence of common mental health disorders-2014/15</t>
  </si>
  <si>
    <t>Future prevalence of mental health disorders in 16-74 year olds</t>
  </si>
  <si>
    <t>Prevalence and incidence - 2015/16</t>
  </si>
  <si>
    <t>10.04 - Admission episodes for mental and behavioural disorders due to use of alcohol condition (Narrow) (Persons)</t>
  </si>
  <si>
    <t>2016/17</t>
  </si>
  <si>
    <t>Prevalence &amp; Incidence - 2016/17, L-14 CCGs</t>
  </si>
  <si>
    <t>Not compared to England</t>
  </si>
  <si>
    <t>Not compared</t>
  </si>
  <si>
    <t>High</t>
  </si>
  <si>
    <t>Low</t>
  </si>
  <si>
    <t>CCG name</t>
  </si>
  <si>
    <t>MH - Mental health</t>
  </si>
  <si>
    <t>LD - Learning disabilities</t>
  </si>
  <si>
    <t>Percentage point change</t>
  </si>
  <si>
    <t>Number of practices</t>
  </si>
  <si>
    <t>18+</t>
  </si>
  <si>
    <t>LANCASHIRE AND SOUTH CUMBRIA STP</t>
  </si>
  <si>
    <t/>
  </si>
  <si>
    <t>NHS MORECAMBE BAY CCG</t>
  </si>
  <si>
    <t>People aged 65 and over predicted to have depression, by age and gender, projected to 2035, Lancashire-14</t>
  </si>
  <si>
    <t>NHS Morecambe Bay CCG</t>
  </si>
  <si>
    <t>Lancashire and South Cumbria STP</t>
  </si>
  <si>
    <t>Higher than England</t>
  </si>
  <si>
    <t xml:space="preserve">% reporting a long-term mental health problem_x000D_ (18+)
</t>
  </si>
  <si>
    <t xml:space="preserve">New cases of depression: Adults with a new diagnosis of depression as % of all patients on the GP register. </t>
  </si>
  <si>
    <t xml:space="preserve">Long term mental health problems among GP survey respondents: % people completing GP patient survey who report long-term mental health problem. </t>
  </si>
  <si>
    <t>Morecambe Bay CCG's 2012/13 to 2015/16  values are based on a population weighted average over contributing pre April 2017 CCG areas</t>
  </si>
  <si>
    <t>Recorded disease prevalence - mental health and neurology group, 2015/16 - 2016/17, CCG level</t>
  </si>
  <si>
    <t>2016/17 QOF Prevalence- MH &amp; Neurology group</t>
  </si>
  <si>
    <t>Benchmarked with England (significantly high or low)</t>
  </si>
  <si>
    <t>Source: PHE Fingertips - Common Mental Health Disorders</t>
  </si>
  <si>
    <t>Better than England</t>
  </si>
  <si>
    <t>People aged 18-64 predicted to have a mental health problem, by gender, projected to 2035</t>
  </si>
  <si>
    <t>Lancashire: People aged 18-64 predicted to have a common mental disorder</t>
  </si>
  <si>
    <t>Lancashire: People aged 18-64 predicted to have a borderline personality disorder</t>
  </si>
  <si>
    <t>Lancashire: People aged 18-64 predicted to have an antisocial personality disorder</t>
  </si>
  <si>
    <t>Lancashire: People aged 18-64 predicted to have psychotic disorder</t>
  </si>
  <si>
    <t>Lancashire: People aged 18-64 predicted to have two or more psychiatric disorders</t>
  </si>
  <si>
    <t>Source: www.pansi.org.uk version 10.1</t>
  </si>
  <si>
    <t>Figures may not sum due to rounding. Crown copyright 2016</t>
  </si>
  <si>
    <t>The prevalence rates have been applied to ONS population projections for the 18-64 population to give estimated numbers predicted to have a mental health problem, projected to 2035.</t>
  </si>
  <si>
    <t>Source:  www.pansi.org.uk version 10.1</t>
  </si>
  <si>
    <t>The prevalence rates have been applied to ONS population projections of the 65 and over population to give estimated numbers predicted to have depression, to 2035.</t>
  </si>
  <si>
    <t>NHS Chorley &amp; South Ribble CCG</t>
  </si>
  <si>
    <t>Source: PHE, Fingertips, Common Mental Health Disorders</t>
  </si>
  <si>
    <t>https://fingertips.phe.org.uk/profile-group/mental-health/profile/common-mental-disorders</t>
  </si>
  <si>
    <t>Source: NHS Digital</t>
  </si>
  <si>
    <t>Severe mental illness: QOF prevalence (all ages)</t>
  </si>
  <si>
    <t>Source: PHE, Mental Health and Wellbeing JSNA and National General Practice Profiles</t>
  </si>
  <si>
    <t>https://fingertips.phe.org.uk/profile/general-practice/data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</si>
</sst>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 #,##0_-;_-* &quot;-&quot;??_-;_-@_-"/>
    <numFmt numFmtId="165" formatCode="#"/>
    <numFmt numFmtId="166" formatCode="0.0%"/>
    <numFmt numFmtId="167" formatCode="0.0"/>
  </numFmts>
  <fonts count="25" x14ac:knownFonts="1">
    <font>
      <sz val="11"/>
      <color theme="1"/>
      <name val="Calibri"/>
      <family val="2"/>
      <scheme val="minor"/>
    </font>
    <font>
      <sz val="11"/>
      <color theme="1"/>
      <name val="Calibri"/>
      <family val="2"/>
      <scheme val="minor"/>
    </font>
    <font>
      <sz val="12"/>
      <name val="Arial"/>
      <family val="2"/>
    </font>
    <font>
      <sz val="10"/>
      <name val="Arial"/>
      <family val="2"/>
    </font>
    <font>
      <sz val="8"/>
      <color theme="1"/>
      <name val="Arial"/>
      <family val="2"/>
    </font>
    <font>
      <sz val="10"/>
      <color theme="1"/>
      <name val="Arial"/>
      <family val="2"/>
    </font>
    <font>
      <b/>
      <sz val="10"/>
      <color theme="1"/>
      <name val="Arial"/>
      <family val="2"/>
    </font>
    <font>
      <b/>
      <sz val="10"/>
      <name val="Arial"/>
      <family val="2"/>
    </font>
    <font>
      <b/>
      <sz val="8"/>
      <color theme="1"/>
      <name val="Arial"/>
      <family val="2"/>
    </font>
    <font>
      <b/>
      <sz val="14"/>
      <color theme="1"/>
      <name val="Arial"/>
      <family val="2"/>
    </font>
    <font>
      <u/>
      <sz val="11"/>
      <color theme="10"/>
      <name val="Calibri"/>
      <family val="2"/>
      <scheme val="minor"/>
    </font>
    <font>
      <sz val="11"/>
      <color rgb="FF333333"/>
      <name val="Arial"/>
      <family val="2"/>
    </font>
    <font>
      <b/>
      <sz val="9"/>
      <color rgb="FF333333"/>
      <name val="Arial"/>
      <family val="2"/>
    </font>
    <font>
      <b/>
      <sz val="9"/>
      <color theme="1"/>
      <name val="Arial"/>
      <family val="2"/>
    </font>
    <font>
      <sz val="9"/>
      <color theme="1"/>
      <name val="Arial"/>
      <family val="2"/>
    </font>
    <font>
      <b/>
      <sz val="11"/>
      <color theme="1"/>
      <name val="Arial"/>
      <family val="2"/>
    </font>
    <font>
      <sz val="11"/>
      <color theme="1"/>
      <name val="Arial"/>
      <family val="2"/>
    </font>
    <font>
      <u/>
      <sz val="12"/>
      <color theme="10"/>
      <name val="Arial"/>
      <family val="2"/>
    </font>
    <font>
      <sz val="12"/>
      <color theme="1"/>
      <name val="Arial"/>
      <family val="2"/>
    </font>
    <font>
      <sz val="11"/>
      <color rgb="FF9C6500"/>
      <name val="Calibri"/>
      <family val="2"/>
      <scheme val="minor"/>
    </font>
    <font>
      <b/>
      <sz val="11"/>
      <color theme="0"/>
      <name val="Calibri"/>
      <family val="2"/>
      <scheme val="minor"/>
    </font>
    <font>
      <b/>
      <sz val="10"/>
      <color rgb="FFFF0000"/>
      <name val="Arial"/>
      <family val="2"/>
    </font>
    <font>
      <sz val="10"/>
      <color rgb="FFFF0000"/>
      <name val="Arial"/>
      <family val="2"/>
    </font>
    <font>
      <sz val="10"/>
      <color theme="8" tint="-0.249977111117893"/>
      <name val="Arial"/>
      <family val="2"/>
    </font>
    <font>
      <b/>
      <sz val="16"/>
      <color theme="1"/>
      <name val="Arial"/>
      <family val="2"/>
    </font>
  </fonts>
  <fills count="17">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66FF"/>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EB9C"/>
      </patternFill>
    </fill>
    <fill>
      <patternFill patternType="solid">
        <fgColor rgb="FFA5A5A5"/>
      </patternFill>
    </fill>
    <fill>
      <patternFill patternType="solid">
        <fgColor rgb="FF6600CC"/>
        <bgColor indexed="64"/>
      </patternFill>
    </fill>
    <fill>
      <patternFill patternType="solid">
        <fgColor theme="2" tint="-0.249977111117893"/>
        <bgColor indexed="64"/>
      </patternFill>
    </fill>
    <fill>
      <patternFill patternType="solid">
        <fgColor rgb="FF3333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
    <xf numFmtId="0" fontId="0" fillId="0" borderId="0"/>
    <xf numFmtId="43" fontId="1" fillId="0" borderId="0" applyFont="0" applyFill="0" applyBorder="0" applyAlignment="0" applyProtection="0"/>
    <xf numFmtId="0" fontId="2" fillId="0" borderId="0"/>
    <xf numFmtId="0" fontId="3" fillId="0" borderId="0"/>
    <xf numFmtId="0" fontId="3" fillId="0" borderId="0"/>
    <xf numFmtId="0" fontId="3" fillId="0" borderId="0" applyFill="0" applyProtection="0"/>
    <xf numFmtId="0" fontId="3" fillId="0" borderId="0" applyFill="0" applyProtection="0"/>
    <xf numFmtId="0" fontId="10" fillId="0" borderId="0" applyNumberFormat="0" applyFill="0" applyBorder="0" applyAlignment="0" applyProtection="0"/>
    <xf numFmtId="9" fontId="1" fillId="0" borderId="0" applyFont="0" applyFill="0" applyBorder="0" applyAlignment="0" applyProtection="0"/>
    <xf numFmtId="0" fontId="19" fillId="12" borderId="0" applyNumberFormat="0" applyBorder="0" applyAlignment="0" applyProtection="0"/>
    <xf numFmtId="0" fontId="20" fillId="13" borderId="31" applyNumberFormat="0" applyAlignment="0" applyProtection="0"/>
    <xf numFmtId="0" fontId="1" fillId="0" borderId="0"/>
  </cellStyleXfs>
  <cellXfs count="338">
    <xf numFmtId="0" fontId="0" fillId="0" borderId="0" xfId="0"/>
    <xf numFmtId="0" fontId="4" fillId="0" borderId="0" xfId="0" applyFont="1"/>
    <xf numFmtId="0" fontId="5" fillId="0" borderId="0" xfId="0" applyFont="1"/>
    <xf numFmtId="0" fontId="8" fillId="0" borderId="0" xfId="0" applyFont="1"/>
    <xf numFmtId="0" fontId="9" fillId="0" borderId="0" xfId="0" applyFont="1"/>
    <xf numFmtId="0" fontId="14" fillId="0" borderId="0" xfId="0" applyFont="1"/>
    <xf numFmtId="0" fontId="4" fillId="2" borderId="0" xfId="0" applyFont="1" applyFill="1"/>
    <xf numFmtId="0" fontId="5" fillId="0" borderId="0" xfId="0" applyFont="1" applyFill="1"/>
    <xf numFmtId="0" fontId="4" fillId="7" borderId="0" xfId="0" applyFont="1" applyFill="1"/>
    <xf numFmtId="164" fontId="4" fillId="0" borderId="0" xfId="1" applyNumberFormat="1" applyFont="1"/>
    <xf numFmtId="164" fontId="4" fillId="0" borderId="0" xfId="0" applyNumberFormat="1" applyFont="1"/>
    <xf numFmtId="0" fontId="5" fillId="0" borderId="13" xfId="0" applyFont="1" applyBorder="1"/>
    <xf numFmtId="0" fontId="10" fillId="0" borderId="0" xfId="7"/>
    <xf numFmtId="0" fontId="5" fillId="0" borderId="14" xfId="0" applyFont="1" applyFill="1" applyBorder="1" applyAlignment="1">
      <alignment horizontal="right"/>
    </xf>
    <xf numFmtId="1" fontId="4" fillId="0" borderId="0" xfId="0" applyNumberFormat="1" applyFont="1" applyAlignment="1">
      <alignment horizontal="right"/>
    </xf>
    <xf numFmtId="164" fontId="4" fillId="0" borderId="0" xfId="1" applyNumberFormat="1" applyFont="1" applyAlignment="1">
      <alignment horizontal="right"/>
    </xf>
    <xf numFmtId="0" fontId="4" fillId="4" borderId="20" xfId="0" applyFont="1" applyFill="1" applyBorder="1"/>
    <xf numFmtId="1" fontId="4" fillId="4" borderId="21" xfId="0" applyNumberFormat="1" applyFont="1" applyFill="1" applyBorder="1" applyAlignment="1">
      <alignment horizontal="right"/>
    </xf>
    <xf numFmtId="0" fontId="4" fillId="4" borderId="21" xfId="0" applyFont="1" applyFill="1" applyBorder="1"/>
    <xf numFmtId="164" fontId="4" fillId="4" borderId="21" xfId="1" applyNumberFormat="1" applyFont="1" applyFill="1" applyBorder="1" applyAlignment="1">
      <alignment horizontal="right"/>
    </xf>
    <xf numFmtId="0" fontId="4" fillId="4" borderId="22" xfId="0" applyFont="1" applyFill="1" applyBorder="1"/>
    <xf numFmtId="0" fontId="4" fillId="4" borderId="4" xfId="0" applyFont="1" applyFill="1" applyBorder="1"/>
    <xf numFmtId="0" fontId="4" fillId="4" borderId="0" xfId="0" applyNumberFormat="1" applyFont="1" applyFill="1" applyBorder="1" applyAlignment="1">
      <alignment horizontal="right"/>
    </xf>
    <xf numFmtId="0" fontId="4" fillId="4" borderId="0" xfId="0" applyFont="1" applyFill="1" applyBorder="1"/>
    <xf numFmtId="164" fontId="4" fillId="4" borderId="0" xfId="1" applyNumberFormat="1" applyFont="1" applyFill="1" applyBorder="1" applyAlignment="1">
      <alignment horizontal="right"/>
    </xf>
    <xf numFmtId="0" fontId="4" fillId="4" borderId="5" xfId="0" applyFont="1" applyFill="1" applyBorder="1"/>
    <xf numFmtId="0" fontId="4" fillId="4" borderId="6" xfId="0" applyFont="1" applyFill="1" applyBorder="1"/>
    <xf numFmtId="1" fontId="4" fillId="4" borderId="7" xfId="0" applyNumberFormat="1" applyFont="1" applyFill="1" applyBorder="1" applyAlignment="1">
      <alignment horizontal="right"/>
    </xf>
    <xf numFmtId="0" fontId="4" fillId="4" borderId="7" xfId="0" applyFont="1" applyFill="1" applyBorder="1"/>
    <xf numFmtId="164" fontId="4" fillId="4" borderId="7" xfId="1" applyNumberFormat="1" applyFont="1" applyFill="1" applyBorder="1" applyAlignment="1">
      <alignment horizontal="right"/>
    </xf>
    <xf numFmtId="0" fontId="4" fillId="4" borderId="8" xfId="0" applyFont="1" applyFill="1" applyBorder="1"/>
    <xf numFmtId="0" fontId="4" fillId="3" borderId="20" xfId="0" applyFont="1" applyFill="1" applyBorder="1"/>
    <xf numFmtId="0" fontId="4" fillId="3" borderId="21" xfId="0" applyNumberFormat="1" applyFont="1" applyFill="1" applyBorder="1" applyAlignment="1">
      <alignment horizontal="right"/>
    </xf>
    <xf numFmtId="0" fontId="4" fillId="3" borderId="21" xfId="0" applyFont="1" applyFill="1" applyBorder="1"/>
    <xf numFmtId="164" fontId="4" fillId="3" borderId="21" xfId="1" applyNumberFormat="1" applyFont="1" applyFill="1" applyBorder="1" applyAlignment="1">
      <alignment horizontal="right"/>
    </xf>
    <xf numFmtId="0" fontId="4" fillId="3" borderId="22" xfId="0" applyFont="1" applyFill="1" applyBorder="1"/>
    <xf numFmtId="0" fontId="4" fillId="3" borderId="4" xfId="0" applyFont="1" applyFill="1" applyBorder="1"/>
    <xf numFmtId="0" fontId="4" fillId="3" borderId="0" xfId="0" applyNumberFormat="1" applyFont="1" applyFill="1" applyBorder="1" applyAlignment="1">
      <alignment horizontal="right"/>
    </xf>
    <xf numFmtId="0" fontId="4" fillId="3" borderId="0" xfId="0" applyFont="1" applyFill="1" applyBorder="1"/>
    <xf numFmtId="164" fontId="4" fillId="3" borderId="0" xfId="1" applyNumberFormat="1" applyFont="1" applyFill="1" applyBorder="1" applyAlignment="1">
      <alignment horizontal="right"/>
    </xf>
    <xf numFmtId="0" fontId="4" fillId="3" borderId="5" xfId="0" applyFont="1" applyFill="1" applyBorder="1"/>
    <xf numFmtId="0" fontId="4" fillId="3" borderId="6" xfId="0" applyFont="1" applyFill="1" applyBorder="1"/>
    <xf numFmtId="1" fontId="4" fillId="3" borderId="7" xfId="0" applyNumberFormat="1" applyFont="1" applyFill="1" applyBorder="1" applyAlignment="1">
      <alignment horizontal="right"/>
    </xf>
    <xf numFmtId="0" fontId="4" fillId="3" borderId="7" xfId="0" applyFont="1" applyFill="1" applyBorder="1"/>
    <xf numFmtId="164" fontId="4" fillId="3" borderId="7" xfId="1" applyNumberFormat="1" applyFont="1" applyFill="1" applyBorder="1" applyAlignment="1">
      <alignment horizontal="right"/>
    </xf>
    <xf numFmtId="0" fontId="4" fillId="3" borderId="8" xfId="0" applyFont="1" applyFill="1" applyBorder="1"/>
    <xf numFmtId="0" fontId="4" fillId="5" borderId="20" xfId="0" applyFont="1" applyFill="1" applyBorder="1"/>
    <xf numFmtId="0" fontId="4" fillId="5" borderId="21" xfId="0" applyNumberFormat="1" applyFont="1" applyFill="1" applyBorder="1" applyAlignment="1">
      <alignment horizontal="right"/>
    </xf>
    <xf numFmtId="0" fontId="4" fillId="5" borderId="21" xfId="0" applyFont="1" applyFill="1" applyBorder="1"/>
    <xf numFmtId="164" fontId="4" fillId="5" borderId="21" xfId="1" applyNumberFormat="1" applyFont="1" applyFill="1" applyBorder="1" applyAlignment="1">
      <alignment horizontal="right"/>
    </xf>
    <xf numFmtId="0" fontId="4" fillId="5" borderId="22" xfId="0" applyFont="1" applyFill="1" applyBorder="1"/>
    <xf numFmtId="0" fontId="4" fillId="5" borderId="4" xfId="0" applyFont="1" applyFill="1" applyBorder="1"/>
    <xf numFmtId="0" fontId="4" fillId="5" borderId="0" xfId="0" applyNumberFormat="1" applyFont="1" applyFill="1" applyBorder="1" applyAlignment="1">
      <alignment horizontal="right"/>
    </xf>
    <xf numFmtId="0" fontId="4" fillId="5" borderId="0" xfId="0" applyFont="1" applyFill="1" applyBorder="1"/>
    <xf numFmtId="164" fontId="4" fillId="5" borderId="0" xfId="1" applyNumberFormat="1" applyFont="1" applyFill="1" applyBorder="1" applyAlignment="1">
      <alignment horizontal="right"/>
    </xf>
    <xf numFmtId="0" fontId="4" fillId="5" borderId="5" xfId="0" applyFont="1" applyFill="1" applyBorder="1"/>
    <xf numFmtId="0" fontId="4" fillId="5" borderId="6" xfId="0" applyFont="1" applyFill="1" applyBorder="1"/>
    <xf numFmtId="1" fontId="4" fillId="5" borderId="7" xfId="0" applyNumberFormat="1" applyFont="1" applyFill="1" applyBorder="1" applyAlignment="1">
      <alignment horizontal="right"/>
    </xf>
    <xf numFmtId="0" fontId="4" fillId="5" borderId="7" xfId="0" applyFont="1" applyFill="1" applyBorder="1"/>
    <xf numFmtId="164" fontId="4" fillId="5" borderId="7" xfId="1" applyNumberFormat="1" applyFont="1" applyFill="1" applyBorder="1" applyAlignment="1">
      <alignment horizontal="right"/>
    </xf>
    <xf numFmtId="0" fontId="4" fillId="5" borderId="8" xfId="0" applyFont="1" applyFill="1" applyBorder="1"/>
    <xf numFmtId="0" fontId="4" fillId="8" borderId="20" xfId="0" applyFont="1" applyFill="1" applyBorder="1"/>
    <xf numFmtId="0" fontId="4" fillId="8" borderId="21" xfId="0" applyNumberFormat="1" applyFont="1" applyFill="1" applyBorder="1" applyAlignment="1">
      <alignment horizontal="right"/>
    </xf>
    <xf numFmtId="0" fontId="4" fillId="8" borderId="21" xfId="0" applyFont="1" applyFill="1" applyBorder="1"/>
    <xf numFmtId="164" fontId="4" fillId="8" borderId="21" xfId="1" applyNumberFormat="1" applyFont="1" applyFill="1" applyBorder="1" applyAlignment="1">
      <alignment horizontal="right"/>
    </xf>
    <xf numFmtId="0" fontId="4" fillId="8" borderId="22" xfId="0" applyFont="1" applyFill="1" applyBorder="1"/>
    <xf numFmtId="0" fontId="4" fillId="8" borderId="4" xfId="0" applyFont="1" applyFill="1" applyBorder="1"/>
    <xf numFmtId="0" fontId="4" fillId="8" borderId="0" xfId="0" applyNumberFormat="1" applyFont="1" applyFill="1" applyBorder="1" applyAlignment="1">
      <alignment horizontal="right"/>
    </xf>
    <xf numFmtId="0" fontId="4" fillId="8" borderId="0" xfId="0" applyFont="1" applyFill="1" applyBorder="1"/>
    <xf numFmtId="164" fontId="4" fillId="8" borderId="0" xfId="1" applyNumberFormat="1" applyFont="1" applyFill="1" applyBorder="1" applyAlignment="1">
      <alignment horizontal="right"/>
    </xf>
    <xf numFmtId="0" fontId="4" fillId="8" borderId="5" xfId="0" applyFont="1" applyFill="1" applyBorder="1"/>
    <xf numFmtId="0" fontId="4" fillId="8" borderId="6" xfId="0" applyFont="1" applyFill="1" applyBorder="1"/>
    <xf numFmtId="1" fontId="4" fillId="8" borderId="7" xfId="0" applyNumberFormat="1" applyFont="1" applyFill="1" applyBorder="1" applyAlignment="1">
      <alignment horizontal="right"/>
    </xf>
    <xf numFmtId="0" fontId="4" fillId="8" borderId="7" xfId="0" applyFont="1" applyFill="1" applyBorder="1"/>
    <xf numFmtId="164" fontId="4" fillId="8" borderId="7" xfId="1" applyNumberFormat="1" applyFont="1" applyFill="1" applyBorder="1" applyAlignment="1">
      <alignment horizontal="right"/>
    </xf>
    <xf numFmtId="0" fontId="4" fillId="8" borderId="8" xfId="0" applyFont="1" applyFill="1" applyBorder="1"/>
    <xf numFmtId="0" fontId="4" fillId="7" borderId="20" xfId="0" applyFont="1" applyFill="1" applyBorder="1"/>
    <xf numFmtId="0" fontId="4" fillId="7" borderId="21" xfId="0" applyNumberFormat="1" applyFont="1" applyFill="1" applyBorder="1" applyAlignment="1">
      <alignment horizontal="right"/>
    </xf>
    <xf numFmtId="0" fontId="4" fillId="7" borderId="21" xfId="0" applyFont="1" applyFill="1" applyBorder="1"/>
    <xf numFmtId="164" fontId="4" fillId="7" borderId="21" xfId="1" applyNumberFormat="1" applyFont="1" applyFill="1" applyBorder="1" applyAlignment="1">
      <alignment horizontal="right"/>
    </xf>
    <xf numFmtId="0" fontId="4" fillId="7" borderId="22" xfId="0" applyFont="1" applyFill="1" applyBorder="1"/>
    <xf numFmtId="0" fontId="4" fillId="7" borderId="4" xfId="0" applyFont="1" applyFill="1" applyBorder="1"/>
    <xf numFmtId="0" fontId="4" fillId="7" borderId="0" xfId="0" applyNumberFormat="1" applyFont="1" applyFill="1" applyBorder="1" applyAlignment="1">
      <alignment horizontal="right"/>
    </xf>
    <xf numFmtId="0" fontId="4" fillId="7" borderId="0" xfId="0" applyFont="1" applyFill="1" applyBorder="1"/>
    <xf numFmtId="164" fontId="4" fillId="7" borderId="0" xfId="1" applyNumberFormat="1" applyFont="1" applyFill="1" applyBorder="1" applyAlignment="1">
      <alignment horizontal="right"/>
    </xf>
    <xf numFmtId="0" fontId="4" fillId="7" borderId="5" xfId="0" applyFont="1" applyFill="1" applyBorder="1"/>
    <xf numFmtId="0" fontId="4" fillId="7" borderId="6" xfId="0" applyFont="1" applyFill="1" applyBorder="1"/>
    <xf numFmtId="1" fontId="4" fillId="7" borderId="7" xfId="0" applyNumberFormat="1" applyFont="1" applyFill="1" applyBorder="1" applyAlignment="1">
      <alignment horizontal="right"/>
    </xf>
    <xf numFmtId="0" fontId="4" fillId="7" borderId="7" xfId="0" applyFont="1" applyFill="1" applyBorder="1"/>
    <xf numFmtId="164" fontId="4" fillId="7" borderId="7" xfId="1" applyNumberFormat="1" applyFont="1" applyFill="1" applyBorder="1" applyAlignment="1">
      <alignment horizontal="right"/>
    </xf>
    <xf numFmtId="0" fontId="4" fillId="7" borderId="8" xfId="0" applyFont="1" applyFill="1" applyBorder="1"/>
    <xf numFmtId="0" fontId="4" fillId="11" borderId="4" xfId="0" applyFont="1" applyFill="1" applyBorder="1"/>
    <xf numFmtId="0" fontId="4" fillId="11" borderId="0" xfId="0" applyNumberFormat="1" applyFont="1" applyFill="1" applyBorder="1" applyAlignment="1">
      <alignment horizontal="right"/>
    </xf>
    <xf numFmtId="0" fontId="4" fillId="11" borderId="0" xfId="0" applyFont="1" applyFill="1" applyBorder="1"/>
    <xf numFmtId="164" fontId="4" fillId="11" borderId="0" xfId="1" applyNumberFormat="1" applyFont="1" applyFill="1" applyBorder="1" applyAlignment="1">
      <alignment horizontal="right"/>
    </xf>
    <xf numFmtId="0" fontId="4" fillId="11" borderId="5" xfId="0" applyFont="1" applyFill="1" applyBorder="1"/>
    <xf numFmtId="0" fontId="4" fillId="11" borderId="6" xfId="0" applyFont="1" applyFill="1" applyBorder="1"/>
    <xf numFmtId="0" fontId="4" fillId="11" borderId="8" xfId="0" applyFont="1" applyFill="1" applyBorder="1"/>
    <xf numFmtId="0" fontId="16" fillId="0" borderId="0" xfId="0" applyFont="1"/>
    <xf numFmtId="0" fontId="16" fillId="0" borderId="0" xfId="0" applyFont="1" applyFill="1"/>
    <xf numFmtId="0" fontId="16" fillId="0" borderId="1" xfId="0" applyFont="1" applyBorder="1"/>
    <xf numFmtId="0" fontId="15" fillId="0" borderId="23" xfId="0" applyFont="1" applyBorder="1" applyAlignment="1">
      <alignment wrapText="1"/>
    </xf>
    <xf numFmtId="0" fontId="15" fillId="0" borderId="24" xfId="0" applyFont="1" applyBorder="1" applyAlignment="1">
      <alignment wrapText="1"/>
    </xf>
    <xf numFmtId="0" fontId="16" fillId="0" borderId="0" xfId="0" applyFont="1" applyAlignment="1">
      <alignment wrapText="1"/>
    </xf>
    <xf numFmtId="0" fontId="16" fillId="0" borderId="3" xfId="0" applyFont="1" applyBorder="1"/>
    <xf numFmtId="0" fontId="16" fillId="0" borderId="13" xfId="0" applyFont="1" applyBorder="1"/>
    <xf numFmtId="0" fontId="16" fillId="7" borderId="0" xfId="0" applyFont="1" applyFill="1"/>
    <xf numFmtId="164" fontId="16" fillId="0" borderId="1" xfId="1" applyNumberFormat="1" applyFont="1" applyBorder="1"/>
    <xf numFmtId="3" fontId="16" fillId="0" borderId="0" xfId="0" applyNumberFormat="1" applyFont="1"/>
    <xf numFmtId="3" fontId="16" fillId="0" borderId="1" xfId="0" applyNumberFormat="1" applyFont="1" applyBorder="1"/>
    <xf numFmtId="0" fontId="15" fillId="0" borderId="0" xfId="0" applyFont="1" applyBorder="1"/>
    <xf numFmtId="3" fontId="15" fillId="0" borderId="0" xfId="0" applyNumberFormat="1" applyFont="1" applyBorder="1"/>
    <xf numFmtId="0" fontId="16" fillId="0" borderId="28" xfId="0" applyFont="1" applyBorder="1"/>
    <xf numFmtId="0" fontId="16" fillId="0" borderId="15" xfId="0" applyFont="1" applyBorder="1"/>
    <xf numFmtId="3" fontId="16" fillId="0" borderId="14" xfId="0" applyNumberFormat="1" applyFont="1" applyBorder="1"/>
    <xf numFmtId="0" fontId="16" fillId="0" borderId="18" xfId="0" applyFont="1" applyBorder="1"/>
    <xf numFmtId="0" fontId="16" fillId="0" borderId="10" xfId="0" applyFont="1" applyBorder="1"/>
    <xf numFmtId="3" fontId="16" fillId="0" borderId="11" xfId="0" applyNumberFormat="1" applyFont="1" applyBorder="1"/>
    <xf numFmtId="3" fontId="16" fillId="0" borderId="12" xfId="0" applyNumberFormat="1" applyFont="1" applyBorder="1"/>
    <xf numFmtId="3" fontId="16" fillId="0" borderId="28" xfId="0" applyNumberFormat="1" applyFont="1" applyBorder="1"/>
    <xf numFmtId="3" fontId="16" fillId="0" borderId="15" xfId="0" applyNumberFormat="1" applyFont="1" applyBorder="1"/>
    <xf numFmtId="0" fontId="16" fillId="0" borderId="11" xfId="0" applyFont="1" applyBorder="1"/>
    <xf numFmtId="0" fontId="16" fillId="0" borderId="12" xfId="0" applyFont="1" applyBorder="1"/>
    <xf numFmtId="0" fontId="15" fillId="0" borderId="23" xfId="0" applyFont="1" applyBorder="1"/>
    <xf numFmtId="3" fontId="15" fillId="0" borderId="24" xfId="0" applyNumberFormat="1" applyFont="1" applyBorder="1"/>
    <xf numFmtId="3" fontId="15" fillId="0" borderId="29" xfId="0" applyNumberFormat="1" applyFont="1" applyBorder="1"/>
    <xf numFmtId="1" fontId="4" fillId="4" borderId="0" xfId="0" applyNumberFormat="1" applyFont="1" applyFill="1" applyBorder="1" applyAlignment="1">
      <alignment horizontal="right"/>
    </xf>
    <xf numFmtId="1" fontId="4" fillId="3" borderId="0" xfId="0" applyNumberFormat="1" applyFont="1" applyFill="1" applyBorder="1" applyAlignment="1">
      <alignment horizontal="right"/>
    </xf>
    <xf numFmtId="1" fontId="4" fillId="5" borderId="0" xfId="0" applyNumberFormat="1" applyFont="1" applyFill="1" applyBorder="1" applyAlignment="1">
      <alignment horizontal="right"/>
    </xf>
    <xf numFmtId="1" fontId="4" fillId="8" borderId="0" xfId="0" applyNumberFormat="1" applyFont="1" applyFill="1" applyBorder="1" applyAlignment="1">
      <alignment horizontal="right"/>
    </xf>
    <xf numFmtId="1" fontId="4" fillId="7" borderId="0" xfId="0" applyNumberFormat="1" applyFont="1" applyFill="1" applyBorder="1" applyAlignment="1">
      <alignment horizontal="right"/>
    </xf>
    <xf numFmtId="1" fontId="4" fillId="11" borderId="0" xfId="0" applyNumberFormat="1" applyFont="1" applyFill="1" applyBorder="1" applyAlignment="1">
      <alignment horizontal="right"/>
    </xf>
    <xf numFmtId="10" fontId="4" fillId="0" borderId="0" xfId="8" applyNumberFormat="1" applyFont="1" applyAlignment="1">
      <alignment horizontal="right"/>
    </xf>
    <xf numFmtId="10" fontId="4" fillId="4" borderId="21" xfId="8" applyNumberFormat="1" applyFont="1" applyFill="1" applyBorder="1" applyAlignment="1">
      <alignment horizontal="right"/>
    </xf>
    <xf numFmtId="10" fontId="4" fillId="4"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5" borderId="0" xfId="8" applyNumberFormat="1" applyFont="1" applyFill="1" applyBorder="1" applyAlignment="1">
      <alignment horizontal="right"/>
    </xf>
    <xf numFmtId="10" fontId="4" fillId="8" borderId="0" xfId="8" applyNumberFormat="1" applyFont="1" applyFill="1" applyBorder="1" applyAlignment="1">
      <alignment horizontal="right"/>
    </xf>
    <xf numFmtId="10" fontId="4" fillId="7" borderId="0" xfId="8" applyNumberFormat="1" applyFont="1" applyFill="1" applyBorder="1" applyAlignment="1">
      <alignment horizontal="right"/>
    </xf>
    <xf numFmtId="10" fontId="4" fillId="11" borderId="0" xfId="8" applyNumberFormat="1" applyFont="1" applyFill="1" applyBorder="1" applyAlignment="1">
      <alignment horizontal="right"/>
    </xf>
    <xf numFmtId="10" fontId="4" fillId="8" borderId="7" xfId="8" applyNumberFormat="1" applyFont="1" applyFill="1" applyBorder="1" applyAlignment="1">
      <alignment horizontal="right"/>
    </xf>
    <xf numFmtId="0" fontId="13" fillId="0" borderId="20" xfId="0" applyFont="1" applyBorder="1" applyAlignment="1">
      <alignment horizontal="center"/>
    </xf>
    <xf numFmtId="1" fontId="13" fillId="0" borderId="21" xfId="0" applyNumberFormat="1" applyFont="1" applyBorder="1" applyAlignment="1">
      <alignment horizontal="center" wrapText="1"/>
    </xf>
    <xf numFmtId="0" fontId="13" fillId="0" borderId="21" xfId="0" applyFont="1" applyBorder="1" applyAlignment="1">
      <alignment horizontal="center"/>
    </xf>
    <xf numFmtId="10" fontId="13" fillId="0" borderId="21" xfId="8" applyNumberFormat="1" applyFont="1" applyBorder="1" applyAlignment="1">
      <alignment horizontal="center" wrapText="1"/>
    </xf>
    <xf numFmtId="164" fontId="13" fillId="0" borderId="21" xfId="1" applyNumberFormat="1" applyFont="1" applyBorder="1" applyAlignment="1">
      <alignment horizontal="center" wrapText="1"/>
    </xf>
    <xf numFmtId="0" fontId="13" fillId="0" borderId="22" xfId="0" applyFont="1" applyBorder="1" applyAlignment="1">
      <alignment horizontal="center"/>
    </xf>
    <xf numFmtId="10" fontId="4" fillId="4" borderId="7" xfId="8" applyNumberFormat="1" applyFont="1" applyFill="1" applyBorder="1" applyAlignment="1">
      <alignment horizontal="right"/>
    </xf>
    <xf numFmtId="10" fontId="4" fillId="3" borderId="21" xfId="8" applyNumberFormat="1" applyFont="1" applyFill="1" applyBorder="1" applyAlignment="1">
      <alignment horizontal="right"/>
    </xf>
    <xf numFmtId="10" fontId="4" fillId="3" borderId="7" xfId="8" applyNumberFormat="1" applyFont="1" applyFill="1" applyBorder="1" applyAlignment="1">
      <alignment horizontal="right"/>
    </xf>
    <xf numFmtId="10" fontId="4" fillId="5" borderId="21" xfId="8" applyNumberFormat="1" applyFont="1" applyFill="1" applyBorder="1" applyAlignment="1">
      <alignment horizontal="right"/>
    </xf>
    <xf numFmtId="10" fontId="4" fillId="5" borderId="7" xfId="8" applyNumberFormat="1" applyFont="1" applyFill="1" applyBorder="1" applyAlignment="1">
      <alignment horizontal="right"/>
    </xf>
    <xf numFmtId="10" fontId="4" fillId="8" borderId="21" xfId="8" applyNumberFormat="1" applyFont="1" applyFill="1" applyBorder="1" applyAlignment="1">
      <alignment horizontal="right"/>
    </xf>
    <xf numFmtId="10" fontId="4" fillId="7" borderId="21" xfId="8" applyNumberFormat="1" applyFont="1" applyFill="1" applyBorder="1" applyAlignment="1">
      <alignment horizontal="right"/>
    </xf>
    <xf numFmtId="10" fontId="4" fillId="7" borderId="7" xfId="8" applyNumberFormat="1" applyFont="1" applyFill="1" applyBorder="1" applyAlignment="1">
      <alignment horizontal="right"/>
    </xf>
    <xf numFmtId="0" fontId="16" fillId="0" borderId="0" xfId="0" applyFont="1" applyBorder="1"/>
    <xf numFmtId="0" fontId="17" fillId="0" borderId="0" xfId="7" applyFont="1"/>
    <xf numFmtId="0" fontId="18" fillId="0" borderId="0" xfId="0" applyFont="1"/>
    <xf numFmtId="0" fontId="16" fillId="0" borderId="30" xfId="0" applyFont="1" applyBorder="1"/>
    <xf numFmtId="0" fontId="16" fillId="0" borderId="32" xfId="0" applyFont="1" applyBorder="1"/>
    <xf numFmtId="0" fontId="16" fillId="0" borderId="7" xfId="0" applyFont="1" applyBorder="1"/>
    <xf numFmtId="0" fontId="15" fillId="0" borderId="19" xfId="0" applyFont="1" applyBorder="1" applyAlignment="1">
      <alignment wrapText="1"/>
    </xf>
    <xf numFmtId="0" fontId="15" fillId="0" borderId="29" xfId="0" applyFont="1" applyBorder="1" applyAlignment="1">
      <alignment wrapText="1"/>
    </xf>
    <xf numFmtId="0" fontId="6" fillId="0" borderId="3" xfId="0" applyFont="1" applyBorder="1"/>
    <xf numFmtId="3" fontId="6" fillId="0" borderId="1" xfId="0" applyNumberFormat="1" applyFont="1" applyBorder="1" applyAlignment="1">
      <alignment horizontal="center"/>
    </xf>
    <xf numFmtId="3" fontId="6" fillId="0" borderId="28" xfId="0" applyNumberFormat="1" applyFont="1" applyBorder="1" applyAlignment="1">
      <alignment horizontal="center"/>
    </xf>
    <xf numFmtId="3" fontId="6" fillId="0" borderId="3" xfId="0" applyNumberFormat="1" applyFont="1" applyBorder="1" applyAlignment="1">
      <alignment horizontal="center"/>
    </xf>
    <xf numFmtId="10" fontId="6" fillId="0" borderId="1" xfId="8" applyNumberFormat="1" applyFont="1" applyBorder="1" applyAlignment="1">
      <alignment horizontal="center"/>
    </xf>
    <xf numFmtId="10" fontId="6" fillId="0" borderId="1" xfId="0" applyNumberFormat="1" applyFont="1" applyBorder="1" applyAlignment="1">
      <alignment horizontal="center"/>
    </xf>
    <xf numFmtId="0" fontId="6" fillId="0" borderId="28" xfId="0" quotePrefix="1" applyFont="1" applyBorder="1" applyAlignment="1">
      <alignment horizontal="center"/>
    </xf>
    <xf numFmtId="0" fontId="6" fillId="0" borderId="28" xfId="0" applyFont="1" applyBorder="1" applyAlignment="1">
      <alignment horizontal="center"/>
    </xf>
    <xf numFmtId="0" fontId="6" fillId="0" borderId="3" xfId="0" applyFont="1" applyBorder="1" applyAlignment="1">
      <alignment horizontal="left"/>
    </xf>
    <xf numFmtId="0" fontId="6" fillId="0" borderId="1" xfId="0" applyFont="1" applyBorder="1" applyAlignment="1">
      <alignment horizontal="center"/>
    </xf>
    <xf numFmtId="0" fontId="21" fillId="0" borderId="28" xfId="0" applyFont="1" applyBorder="1" applyAlignment="1">
      <alignment horizontal="center"/>
    </xf>
    <xf numFmtId="3" fontId="5" fillId="0" borderId="1" xfId="0" applyNumberFormat="1" applyFont="1" applyFill="1" applyBorder="1" applyAlignment="1">
      <alignment horizontal="center"/>
    </xf>
    <xf numFmtId="3" fontId="5" fillId="0" borderId="28" xfId="0" applyNumberFormat="1" applyFont="1" applyFill="1" applyBorder="1" applyAlignment="1">
      <alignment horizontal="center"/>
    </xf>
    <xf numFmtId="3" fontId="5" fillId="0" borderId="3" xfId="0" applyNumberFormat="1" applyFont="1" applyFill="1" applyBorder="1" applyAlignment="1">
      <alignment horizontal="center"/>
    </xf>
    <xf numFmtId="10" fontId="5" fillId="0" borderId="1" xfId="8" applyNumberFormat="1" applyFont="1" applyFill="1" applyBorder="1" applyAlignment="1">
      <alignment horizontal="center"/>
    </xf>
    <xf numFmtId="10" fontId="5" fillId="0" borderId="1" xfId="8" applyNumberFormat="1" applyFont="1" applyBorder="1" applyAlignment="1">
      <alignment horizontal="center"/>
    </xf>
    <xf numFmtId="0" fontId="22" fillId="0" borderId="28" xfId="0" applyFont="1" applyFill="1" applyBorder="1" applyAlignment="1">
      <alignment horizontal="center"/>
    </xf>
    <xf numFmtId="10" fontId="5" fillId="0" borderId="1" xfId="0" applyNumberFormat="1" applyFont="1" applyBorder="1" applyAlignment="1">
      <alignment horizontal="center"/>
    </xf>
    <xf numFmtId="0" fontId="22" fillId="0" borderId="28" xfId="0" applyFont="1" applyBorder="1" applyAlignment="1">
      <alignment horizontal="center"/>
    </xf>
    <xf numFmtId="0" fontId="23" fillId="0" borderId="28" xfId="0" applyFont="1" applyFill="1" applyBorder="1" applyAlignment="1">
      <alignment horizontal="center"/>
    </xf>
    <xf numFmtId="3" fontId="5" fillId="0" borderId="14" xfId="0" applyNumberFormat="1" applyFont="1" applyFill="1" applyBorder="1" applyAlignment="1">
      <alignment horizontal="center"/>
    </xf>
    <xf numFmtId="3" fontId="5" fillId="0" borderId="15" xfId="0" applyNumberFormat="1" applyFont="1" applyFill="1" applyBorder="1" applyAlignment="1">
      <alignment horizontal="center"/>
    </xf>
    <xf numFmtId="3" fontId="5" fillId="0" borderId="13" xfId="0" applyNumberFormat="1" applyFont="1" applyFill="1" applyBorder="1" applyAlignment="1">
      <alignment horizontal="center"/>
    </xf>
    <xf numFmtId="10" fontId="5" fillId="0" borderId="14" xfId="8" applyNumberFormat="1" applyFont="1" applyFill="1" applyBorder="1" applyAlignment="1">
      <alignment horizontal="center"/>
    </xf>
    <xf numFmtId="0" fontId="23" fillId="0" borderId="15" xfId="0" applyFont="1" applyFill="1" applyBorder="1" applyAlignment="1">
      <alignment horizontal="center"/>
    </xf>
    <xf numFmtId="10" fontId="5" fillId="0" borderId="14" xfId="8" applyNumberFormat="1" applyFont="1" applyBorder="1" applyAlignment="1">
      <alignment horizontal="center"/>
    </xf>
    <xf numFmtId="10" fontId="5" fillId="0" borderId="14" xfId="0" applyNumberFormat="1" applyFont="1" applyBorder="1" applyAlignment="1">
      <alignment horizontal="center"/>
    </xf>
    <xf numFmtId="0" fontId="22" fillId="0" borderId="15" xfId="0" applyFont="1" applyBorder="1" applyAlignment="1">
      <alignment horizontal="center"/>
    </xf>
    <xf numFmtId="0" fontId="16" fillId="0" borderId="0" xfId="0" applyFont="1" applyAlignment="1">
      <alignment horizontal="left" vertical="top" wrapText="1"/>
    </xf>
    <xf numFmtId="41" fontId="3" fillId="0" borderId="1" xfId="1" applyNumberFormat="1" applyFont="1" applyFill="1" applyBorder="1" applyAlignment="1">
      <alignment horizontal="right"/>
    </xf>
    <xf numFmtId="0" fontId="5" fillId="0" borderId="1" xfId="0" applyFont="1" applyFill="1" applyBorder="1" applyAlignment="1">
      <alignment horizontal="right"/>
    </xf>
    <xf numFmtId="164" fontId="5"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0" fontId="4" fillId="16" borderId="0" xfId="0" applyFont="1" applyFill="1"/>
    <xf numFmtId="0" fontId="3" fillId="0" borderId="1" xfId="0" applyFont="1" applyBorder="1" applyAlignment="1">
      <alignment horizontal="right"/>
    </xf>
    <xf numFmtId="165" fontId="3" fillId="0" borderId="1" xfId="0" applyNumberFormat="1" applyFont="1" applyFill="1" applyBorder="1" applyAlignment="1">
      <alignment horizontal="right"/>
    </xf>
    <xf numFmtId="166" fontId="5" fillId="2" borderId="1" xfId="8" applyNumberFormat="1" applyFont="1" applyFill="1" applyBorder="1" applyAlignment="1">
      <alignment horizontal="right"/>
    </xf>
    <xf numFmtId="166" fontId="5" fillId="2" borderId="1" xfId="8" applyNumberFormat="1" applyFont="1" applyFill="1" applyBorder="1"/>
    <xf numFmtId="164" fontId="3" fillId="15" borderId="1" xfId="1" applyNumberFormat="1" applyFont="1" applyFill="1" applyBorder="1" applyAlignment="1">
      <alignment horizontal="right"/>
    </xf>
    <xf numFmtId="165" fontId="3" fillId="15" borderId="1" xfId="0" applyNumberFormat="1" applyFont="1" applyFill="1" applyBorder="1" applyAlignment="1">
      <alignment horizontal="right"/>
    </xf>
    <xf numFmtId="164" fontId="3" fillId="0" borderId="1" xfId="10" applyNumberFormat="1" applyFont="1" applyFill="1" applyBorder="1" applyAlignment="1">
      <alignment horizontal="right"/>
    </xf>
    <xf numFmtId="164" fontId="3" fillId="15" borderId="1" xfId="10" applyNumberFormat="1" applyFont="1" applyFill="1" applyBorder="1" applyAlignment="1">
      <alignment horizontal="right"/>
    </xf>
    <xf numFmtId="41" fontId="3" fillId="0" borderId="2" xfId="10" applyNumberFormat="1" applyFont="1" applyFill="1" applyBorder="1" applyAlignment="1">
      <alignment horizontal="right"/>
    </xf>
    <xf numFmtId="164" fontId="3" fillId="0" borderId="2" xfId="10" applyNumberFormat="1" applyFont="1" applyFill="1" applyBorder="1" applyAlignment="1">
      <alignment horizontal="right"/>
    </xf>
    <xf numFmtId="164" fontId="3" fillId="0" borderId="2" xfId="1" applyNumberFormat="1" applyFont="1" applyFill="1" applyBorder="1"/>
    <xf numFmtId="165" fontId="3" fillId="0" borderId="2" xfId="10" applyNumberFormat="1" applyFont="1" applyFill="1" applyBorder="1" applyAlignment="1">
      <alignment horizontal="right"/>
    </xf>
    <xf numFmtId="0" fontId="7" fillId="0" borderId="9" xfId="3" applyFont="1" applyBorder="1" applyAlignment="1">
      <alignment horizontal="center" wrapText="1"/>
    </xf>
    <xf numFmtId="41" fontId="7" fillId="0" borderId="25" xfId="10" applyNumberFormat="1" applyFont="1" applyFill="1" applyBorder="1" applyAlignment="1">
      <alignment horizontal="right"/>
    </xf>
    <xf numFmtId="164" fontId="7" fillId="0" borderId="25" xfId="10" applyNumberFormat="1" applyFont="1" applyFill="1" applyBorder="1" applyAlignment="1">
      <alignment horizontal="right"/>
    </xf>
    <xf numFmtId="164" fontId="7" fillId="0" borderId="26" xfId="10" applyNumberFormat="1" applyFont="1" applyFill="1" applyBorder="1" applyAlignment="1">
      <alignment horizontal="right"/>
    </xf>
    <xf numFmtId="0" fontId="6" fillId="0" borderId="10" xfId="0" applyFont="1" applyBorder="1" applyAlignment="1">
      <alignment horizontal="center"/>
    </xf>
    <xf numFmtId="0" fontId="6" fillId="0" borderId="11" xfId="0" applyFont="1" applyBorder="1" applyAlignment="1">
      <alignment horizontal="center" wrapText="1"/>
    </xf>
    <xf numFmtId="0" fontId="7" fillId="0" borderId="11" xfId="2" applyFont="1" applyBorder="1" applyAlignment="1">
      <alignment horizontal="center" wrapText="1"/>
    </xf>
    <xf numFmtId="0" fontId="7" fillId="0" borderId="11" xfId="3" applyFont="1" applyBorder="1" applyAlignment="1">
      <alignment horizontal="center" wrapText="1"/>
    </xf>
    <xf numFmtId="0" fontId="7" fillId="0" borderId="27" xfId="3" applyFont="1" applyFill="1" applyBorder="1" applyAlignment="1">
      <alignment horizontal="center" wrapText="1"/>
    </xf>
    <xf numFmtId="0" fontId="5" fillId="0" borderId="3" xfId="0" applyFont="1" applyBorder="1"/>
    <xf numFmtId="164" fontId="3" fillId="0" borderId="14" xfId="10" applyNumberFormat="1" applyFont="1" applyFill="1" applyBorder="1" applyAlignment="1">
      <alignment horizontal="right"/>
    </xf>
    <xf numFmtId="164" fontId="3" fillId="15" borderId="14" xfId="10" applyNumberFormat="1" applyFont="1" applyFill="1" applyBorder="1" applyAlignment="1">
      <alignment horizontal="right"/>
    </xf>
    <xf numFmtId="164" fontId="3" fillId="0" borderId="34" xfId="10" applyNumberFormat="1" applyFont="1" applyFill="1" applyBorder="1" applyAlignment="1">
      <alignment horizontal="right"/>
    </xf>
    <xf numFmtId="2" fontId="20" fillId="14" borderId="0" xfId="10" applyNumberFormat="1" applyFill="1" applyBorder="1"/>
    <xf numFmtId="0" fontId="4" fillId="0" borderId="0" xfId="0" applyFont="1" applyBorder="1"/>
    <xf numFmtId="166" fontId="5" fillId="7" borderId="1" xfId="8" applyNumberFormat="1" applyFont="1" applyFill="1" applyBorder="1" applyAlignment="1">
      <alignment horizontal="right"/>
    </xf>
    <xf numFmtId="166" fontId="5" fillId="7" borderId="1" xfId="0" applyNumberFormat="1" applyFont="1" applyFill="1" applyBorder="1"/>
    <xf numFmtId="166" fontId="3" fillId="7" borderId="1" xfId="8" applyNumberFormat="1" applyFont="1" applyFill="1" applyBorder="1" applyAlignment="1">
      <alignment horizontal="right"/>
    </xf>
    <xf numFmtId="166" fontId="3" fillId="7" borderId="2" xfId="10" applyNumberFormat="1" applyFont="1" applyFill="1" applyBorder="1" applyAlignment="1">
      <alignment horizontal="right"/>
    </xf>
    <xf numFmtId="166" fontId="7" fillId="0" borderId="25" xfId="8" applyNumberFormat="1" applyFont="1" applyFill="1" applyBorder="1"/>
    <xf numFmtId="166" fontId="3" fillId="0" borderId="2" xfId="10" applyNumberFormat="1" applyFont="1" applyFill="1" applyBorder="1" applyAlignment="1">
      <alignment horizontal="right"/>
    </xf>
    <xf numFmtId="166" fontId="7" fillId="0" borderId="25" xfId="10" applyNumberFormat="1" applyFont="1" applyFill="1" applyBorder="1" applyAlignment="1">
      <alignment horizontal="right"/>
    </xf>
    <xf numFmtId="166" fontId="5" fillId="15" borderId="1" xfId="8" applyNumberFormat="1" applyFont="1" applyFill="1" applyBorder="1" applyAlignment="1">
      <alignment horizontal="right"/>
    </xf>
    <xf numFmtId="166" fontId="3" fillId="14" borderId="2" xfId="10" applyNumberFormat="1" applyFont="1" applyFill="1" applyBorder="1" applyAlignment="1">
      <alignment horizontal="right"/>
    </xf>
    <xf numFmtId="166" fontId="3" fillId="2" borderId="1" xfId="8" applyNumberFormat="1" applyFont="1" applyFill="1" applyBorder="1" applyAlignment="1">
      <alignment horizontal="right"/>
    </xf>
    <xf numFmtId="166" fontId="3" fillId="15" borderId="1" xfId="8" applyNumberFormat="1" applyFont="1" applyFill="1" applyBorder="1" applyAlignment="1">
      <alignment horizontal="right"/>
    </xf>
    <xf numFmtId="166" fontId="3" fillId="7" borderId="1" xfId="8" applyNumberFormat="1" applyFont="1" applyFill="1" applyBorder="1"/>
    <xf numFmtId="166" fontId="3" fillId="2" borderId="1" xfId="8" applyNumberFormat="1" applyFont="1" applyFill="1" applyBorder="1"/>
    <xf numFmtId="166" fontId="3" fillId="16" borderId="1" xfId="8" applyNumberFormat="1" applyFont="1" applyFill="1" applyBorder="1"/>
    <xf numFmtId="166" fontId="3" fillId="15" borderId="1" xfId="8" applyNumberFormat="1" applyFont="1" applyFill="1" applyBorder="1"/>
    <xf numFmtId="166" fontId="3" fillId="14" borderId="2" xfId="8" applyNumberFormat="1" applyFont="1" applyFill="1" applyBorder="1"/>
    <xf numFmtId="166" fontId="7" fillId="0" borderId="25" xfId="8" applyNumberFormat="1" applyFont="1" applyFill="1" applyBorder="1" applyAlignment="1">
      <alignment horizontal="right"/>
    </xf>
    <xf numFmtId="166" fontId="5" fillId="15" borderId="1" xfId="8" applyNumberFormat="1" applyFont="1" applyFill="1" applyBorder="1"/>
    <xf numFmtId="166" fontId="5" fillId="6" borderId="1" xfId="8" applyNumberFormat="1" applyFont="1" applyFill="1" applyBorder="1" applyAlignment="1">
      <alignment horizontal="right"/>
    </xf>
    <xf numFmtId="166" fontId="3" fillId="16" borderId="1" xfId="10" applyNumberFormat="1" applyFont="1" applyFill="1" applyBorder="1"/>
    <xf numFmtId="166" fontId="3" fillId="7" borderId="1" xfId="10" applyNumberFormat="1" applyFont="1" applyFill="1" applyBorder="1"/>
    <xf numFmtId="166" fontId="3" fillId="2" borderId="1" xfId="10" applyNumberFormat="1" applyFont="1" applyFill="1" applyBorder="1"/>
    <xf numFmtId="166" fontId="3" fillId="15" borderId="1" xfId="10" applyNumberFormat="1" applyFont="1" applyFill="1" applyBorder="1"/>
    <xf numFmtId="166" fontId="3" fillId="7" borderId="2" xfId="8" applyNumberFormat="1" applyFont="1" applyFill="1" applyBorder="1"/>
    <xf numFmtId="167" fontId="16" fillId="7" borderId="1" xfId="0" applyNumberFormat="1" applyFont="1" applyFill="1" applyBorder="1" applyAlignment="1">
      <alignment horizontal="left"/>
    </xf>
    <xf numFmtId="167" fontId="16" fillId="7" borderId="14" xfId="0" applyNumberFormat="1" applyFont="1" applyFill="1" applyBorder="1" applyAlignment="1">
      <alignment horizontal="left"/>
    </xf>
    <xf numFmtId="167" fontId="16" fillId="0" borderId="28" xfId="0" applyNumberFormat="1" applyFont="1" applyBorder="1" applyAlignment="1">
      <alignment horizontal="left"/>
    </xf>
    <xf numFmtId="164" fontId="16" fillId="0" borderId="35" xfId="1" applyNumberFormat="1" applyFont="1" applyBorder="1"/>
    <xf numFmtId="164" fontId="16" fillId="0" borderId="33" xfId="1" applyNumberFormat="1" applyFont="1" applyBorder="1"/>
    <xf numFmtId="167" fontId="16" fillId="0" borderId="15" xfId="0" applyNumberFormat="1" applyFont="1" applyBorder="1" applyAlignment="1">
      <alignment horizontal="left"/>
    </xf>
    <xf numFmtId="0" fontId="16" fillId="0" borderId="16" xfId="0" applyFont="1" applyBorder="1"/>
    <xf numFmtId="167" fontId="16" fillId="7" borderId="17" xfId="0" applyNumberFormat="1" applyFont="1" applyFill="1" applyBorder="1" applyAlignment="1">
      <alignment horizontal="left"/>
    </xf>
    <xf numFmtId="167" fontId="16" fillId="0" borderId="36" xfId="0" applyNumberFormat="1" applyFont="1" applyBorder="1" applyAlignment="1">
      <alignment horizontal="left"/>
    </xf>
    <xf numFmtId="164" fontId="16" fillId="0" borderId="17" xfId="1" applyNumberFormat="1" applyFont="1" applyBorder="1"/>
    <xf numFmtId="164" fontId="16" fillId="0" borderId="37" xfId="1" applyNumberFormat="1" applyFont="1" applyBorder="1"/>
    <xf numFmtId="3" fontId="15" fillId="0" borderId="24" xfId="0" applyNumberFormat="1" applyFont="1" applyBorder="1" applyAlignment="1">
      <alignment wrapText="1"/>
    </xf>
    <xf numFmtId="167" fontId="16" fillId="0" borderId="1" xfId="0" applyNumberFormat="1" applyFont="1" applyBorder="1"/>
    <xf numFmtId="164" fontId="16" fillId="0" borderId="14" xfId="1" applyNumberFormat="1" applyFont="1" applyBorder="1"/>
    <xf numFmtId="0" fontId="6" fillId="10" borderId="1" xfId="11" applyFont="1" applyFill="1" applyBorder="1" applyAlignment="1">
      <alignment horizontal="center" vertical="center" wrapText="1"/>
    </xf>
    <xf numFmtId="3" fontId="6" fillId="0" borderId="3" xfId="11" applyNumberFormat="1" applyFont="1" applyFill="1" applyBorder="1" applyAlignment="1">
      <alignment horizontal="center"/>
    </xf>
    <xf numFmtId="3" fontId="6" fillId="0" borderId="1" xfId="11" applyNumberFormat="1" applyFont="1" applyFill="1" applyBorder="1" applyAlignment="1">
      <alignment horizontal="center"/>
    </xf>
    <xf numFmtId="0" fontId="5" fillId="0" borderId="3" xfId="11" applyFont="1" applyFill="1" applyBorder="1" applyAlignment="1">
      <alignment horizontal="left"/>
    </xf>
    <xf numFmtId="3" fontId="5" fillId="0" borderId="1" xfId="11" applyNumberFormat="1" applyFont="1" applyFill="1" applyBorder="1" applyAlignment="1">
      <alignment horizontal="center"/>
    </xf>
    <xf numFmtId="3" fontId="5" fillId="0" borderId="3" xfId="11" applyNumberFormat="1" applyFont="1" applyFill="1" applyBorder="1" applyAlignment="1">
      <alignment horizontal="center"/>
    </xf>
    <xf numFmtId="0" fontId="5" fillId="0" borderId="13" xfId="11" applyFont="1" applyFill="1" applyBorder="1" applyAlignment="1">
      <alignment horizontal="left"/>
    </xf>
    <xf numFmtId="3" fontId="5" fillId="0" borderId="14" xfId="11" applyNumberFormat="1" applyFont="1" applyFill="1" applyBorder="1" applyAlignment="1">
      <alignment horizontal="center"/>
    </xf>
    <xf numFmtId="3" fontId="5" fillId="0" borderId="13" xfId="11" applyNumberFormat="1" applyFont="1" applyFill="1" applyBorder="1" applyAlignment="1">
      <alignment horizontal="center"/>
    </xf>
    <xf numFmtId="0" fontId="15" fillId="0" borderId="1" xfId="0" applyFont="1" applyBorder="1"/>
    <xf numFmtId="167" fontId="15" fillId="0" borderId="1" xfId="0" applyNumberFormat="1" applyFont="1" applyBorder="1"/>
    <xf numFmtId="164" fontId="15" fillId="0" borderId="1" xfId="1" applyNumberFormat="1" applyFont="1" applyBorder="1"/>
    <xf numFmtId="0" fontId="15" fillId="0" borderId="10" xfId="0" applyFont="1" applyBorder="1"/>
    <xf numFmtId="0" fontId="15" fillId="0" borderId="11" xfId="0" applyFont="1" applyBorder="1"/>
    <xf numFmtId="0" fontId="15" fillId="0" borderId="12" xfId="0" applyFont="1" applyBorder="1"/>
    <xf numFmtId="0" fontId="15" fillId="0" borderId="3" xfId="0" applyFont="1" applyBorder="1"/>
    <xf numFmtId="0" fontId="15" fillId="0" borderId="13" xfId="0" applyFont="1" applyBorder="1"/>
    <xf numFmtId="167" fontId="15" fillId="0" borderId="14" xfId="0" applyNumberFormat="1" applyFont="1" applyBorder="1"/>
    <xf numFmtId="164" fontId="15" fillId="0" borderId="14" xfId="1" applyNumberFormat="1" applyFont="1" applyBorder="1"/>
    <xf numFmtId="0" fontId="15" fillId="0" borderId="14" xfId="0" applyFont="1" applyBorder="1"/>
    <xf numFmtId="0" fontId="19" fillId="0" borderId="0" xfId="9" applyFill="1"/>
    <xf numFmtId="0" fontId="15" fillId="0" borderId="0" xfId="0" applyFont="1"/>
    <xf numFmtId="0" fontId="12" fillId="0" borderId="4" xfId="0" applyFont="1" applyBorder="1"/>
    <xf numFmtId="0" fontId="12" fillId="0" borderId="0" xfId="0" applyFont="1" applyBorder="1"/>
    <xf numFmtId="0" fontId="12" fillId="0" borderId="5" xfId="0" applyFont="1" applyBorder="1"/>
    <xf numFmtId="0" fontId="11" fillId="0" borderId="4" xfId="0" applyFont="1" applyBorder="1"/>
    <xf numFmtId="0" fontId="11" fillId="0" borderId="0" xfId="0" applyFont="1" applyBorder="1"/>
    <xf numFmtId="3" fontId="11" fillId="0" borderId="0" xfId="0" applyNumberFormat="1" applyFont="1" applyBorder="1"/>
    <xf numFmtId="167" fontId="11" fillId="0" borderId="0" xfId="0" applyNumberFormat="1" applyFont="1" applyBorder="1"/>
    <xf numFmtId="0" fontId="11" fillId="0" borderId="5" xfId="0" applyFont="1" applyBorder="1"/>
    <xf numFmtId="0" fontId="11" fillId="0" borderId="6" xfId="0" applyFont="1" applyBorder="1"/>
    <xf numFmtId="3" fontId="11" fillId="0" borderId="7" xfId="0" applyNumberFormat="1" applyFont="1" applyBorder="1"/>
    <xf numFmtId="0" fontId="11" fillId="0" borderId="7" xfId="0" applyFont="1" applyBorder="1"/>
    <xf numFmtId="167" fontId="11" fillId="0" borderId="7" xfId="0" applyNumberFormat="1" applyFont="1" applyBorder="1"/>
    <xf numFmtId="0" fontId="11" fillId="0" borderId="8" xfId="0" applyFont="1" applyBorder="1"/>
    <xf numFmtId="1" fontId="11" fillId="0" borderId="0" xfId="0" applyNumberFormat="1" applyFont="1" applyBorder="1"/>
    <xf numFmtId="0" fontId="6" fillId="9"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16" fillId="0" borderId="38" xfId="0" applyFont="1" applyBorder="1"/>
    <xf numFmtId="3" fontId="16" fillId="0" borderId="17" xfId="0" applyNumberFormat="1" applyFont="1" applyBorder="1"/>
    <xf numFmtId="3" fontId="16" fillId="0" borderId="36" xfId="0" applyNumberFormat="1" applyFont="1" applyBorder="1"/>
    <xf numFmtId="0" fontId="16" fillId="0" borderId="0" xfId="0" applyFont="1" applyFill="1" applyBorder="1"/>
    <xf numFmtId="3" fontId="16" fillId="0" borderId="0" xfId="0" applyNumberFormat="1" applyFont="1" applyBorder="1"/>
    <xf numFmtId="0" fontId="24" fillId="0" borderId="0" xfId="0" applyFont="1"/>
    <xf numFmtId="0" fontId="15" fillId="0" borderId="39" xfId="0" applyFont="1" applyBorder="1"/>
    <xf numFmtId="0" fontId="15" fillId="0" borderId="40" xfId="0" applyFont="1" applyBorder="1"/>
    <xf numFmtId="0" fontId="15" fillId="15" borderId="0" xfId="0" applyFont="1" applyFill="1"/>
    <xf numFmtId="0" fontId="5" fillId="0" borderId="0" xfId="11" applyFont="1" applyFill="1" applyBorder="1" applyAlignment="1">
      <alignment horizontal="left"/>
    </xf>
    <xf numFmtId="166" fontId="3" fillId="14" borderId="2" xfId="8" applyNumberFormat="1" applyFont="1" applyFill="1" applyBorder="1" applyAlignment="1">
      <alignment horizontal="right"/>
    </xf>
    <xf numFmtId="166" fontId="5" fillId="7" borderId="1" xfId="8" applyNumberFormat="1" applyFont="1" applyFill="1" applyBorder="1"/>
    <xf numFmtId="166" fontId="5" fillId="16" borderId="1" xfId="8" applyNumberFormat="1" applyFont="1" applyFill="1" applyBorder="1"/>
    <xf numFmtId="166" fontId="16" fillId="0" borderId="0" xfId="8" applyNumberFormat="1" applyFont="1"/>
    <xf numFmtId="0" fontId="3" fillId="0" borderId="3" xfId="10" applyFont="1" applyFill="1" applyBorder="1" applyAlignment="1">
      <alignment horizontal="left" vertical="top" wrapText="1"/>
    </xf>
    <xf numFmtId="0" fontId="16" fillId="0" borderId="0" xfId="0" applyFont="1" applyAlignment="1">
      <alignment horizontal="left" vertical="top" wrapText="1"/>
    </xf>
    <xf numFmtId="0" fontId="6" fillId="10" borderId="10" xfId="11" applyFont="1" applyFill="1" applyBorder="1" applyAlignment="1">
      <alignment horizontal="center" vertical="center" wrapText="1"/>
    </xf>
    <xf numFmtId="0" fontId="6" fillId="10" borderId="3" xfId="11" applyFont="1" applyFill="1" applyBorder="1" applyAlignment="1">
      <alignment horizontal="center" vertical="center" wrapText="1"/>
    </xf>
    <xf numFmtId="0" fontId="6" fillId="10" borderId="11" xfId="0" applyFont="1" applyFill="1" applyBorder="1" applyAlignment="1">
      <alignment horizontal="center" vertical="center"/>
    </xf>
    <xf numFmtId="0" fontId="6" fillId="10" borderId="12"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28"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9" fillId="0" borderId="0" xfId="0" applyFont="1" applyAlignment="1"/>
    <xf numFmtId="0" fontId="0" fillId="0" borderId="0" xfId="0" applyAlignment="1"/>
    <xf numFmtId="0" fontId="6" fillId="9" borderId="28" xfId="0" applyFont="1" applyFill="1" applyBorder="1" applyAlignment="1">
      <alignment horizontal="center" vertical="center" wrapText="1"/>
    </xf>
    <xf numFmtId="0" fontId="15" fillId="0" borderId="2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cellXfs>
  <cellStyles count="12">
    <cellStyle name="Check Cell" xfId="10" builtinId="23"/>
    <cellStyle name="Comma" xfId="1" builtinId="3"/>
    <cellStyle name="ExportHeaderStyleLeft" xfId="6"/>
    <cellStyle name="ExportHeaderStyleRight" xfId="5"/>
    <cellStyle name="Hyperlink" xfId="7" builtinId="8"/>
    <cellStyle name="Neutral" xfId="9" builtinId="28"/>
    <cellStyle name="Normal" xfId="0" builtinId="0"/>
    <cellStyle name="Normal 2" xfId="4"/>
    <cellStyle name="Normal 2 2" xfId="11"/>
    <cellStyle name="Normal_10A_158SMP1_01" xfId="3"/>
    <cellStyle name="Normal_Sheet23" xfId="2"/>
    <cellStyle name="Percent" xfId="8" builtinId="5"/>
  </cellStyles>
  <dxfs count="0"/>
  <tableStyles count="0" defaultTableStyle="TableStyleMedium2" defaultPivotStyle="PivotStyleLight16"/>
  <colors>
    <mruColors>
      <color rgb="FF3333FF"/>
      <color rgb="FF6600CC"/>
      <color rgb="FF9F1979"/>
      <color rgb="FFC484C6"/>
      <color rgb="FF00FF0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a:t>Trend in percentage of patients aged 18+ with GP recorded depression, Lancashire-14 CCGs, all persons, 2012/13 to 2016/17</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319535588887599E-2"/>
          <c:y val="3.2428760859739239E-2"/>
          <c:w val="0.91933302454840204"/>
          <c:h val="0.76657167451642461"/>
        </c:manualLayout>
      </c:layout>
      <c:lineChart>
        <c:grouping val="standard"/>
        <c:varyColors val="0"/>
        <c:ser>
          <c:idx val="0"/>
          <c:order val="0"/>
          <c:tx>
            <c:strRef>
              <c:f>'Trend 18+ Recorded depression'!$B$3</c:f>
              <c:strCache>
                <c:ptCount val="1"/>
                <c:pt idx="0">
                  <c:v>NHS Blackburn with Darwen CCG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depression'!$B$4:$B$8</c:f>
              <c:numCache>
                <c:formatCode>0.0</c:formatCode>
                <c:ptCount val="5"/>
                <c:pt idx="0">
                  <c:v>7</c:v>
                </c:pt>
                <c:pt idx="1">
                  <c:v>7.6</c:v>
                </c:pt>
                <c:pt idx="2">
                  <c:v>8.9</c:v>
                </c:pt>
                <c:pt idx="3">
                  <c:v>9.5514373447312799</c:v>
                </c:pt>
                <c:pt idx="4">
                  <c:v>11.1</c:v>
                </c:pt>
              </c:numCache>
            </c:numRef>
          </c:val>
          <c:smooth val="0"/>
        </c:ser>
        <c:ser>
          <c:idx val="1"/>
          <c:order val="1"/>
          <c:tx>
            <c:strRef>
              <c:f>'Trend 18+ Recorded depression'!$C$3</c:f>
              <c:strCache>
                <c:ptCount val="1"/>
                <c:pt idx="0">
                  <c:v>NHS Blackpool CCG</c:v>
                </c:pt>
              </c:strCache>
            </c:strRef>
          </c:tx>
          <c:spPr>
            <a:ln w="28575" cap="rnd">
              <a:solidFill>
                <a:schemeClr val="accent5">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depression'!$C$4:$C$8</c:f>
              <c:numCache>
                <c:formatCode>0.0</c:formatCode>
                <c:ptCount val="5"/>
                <c:pt idx="0">
                  <c:v>9.5</c:v>
                </c:pt>
                <c:pt idx="1">
                  <c:v>10.7</c:v>
                </c:pt>
                <c:pt idx="2">
                  <c:v>12.2</c:v>
                </c:pt>
                <c:pt idx="3">
                  <c:v>13.5439272215116</c:v>
                </c:pt>
                <c:pt idx="4">
                  <c:v>14.7</c:v>
                </c:pt>
              </c:numCache>
            </c:numRef>
          </c:val>
          <c:smooth val="0"/>
        </c:ser>
        <c:ser>
          <c:idx val="2"/>
          <c:order val="2"/>
          <c:tx>
            <c:strRef>
              <c:f>'Trend 18+ Recorded depression'!$D$3</c:f>
              <c:strCache>
                <c:ptCount val="1"/>
                <c:pt idx="0">
                  <c:v>NHS Chorley &amp; South Ribble CCG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depression'!$D$4:$D$8</c:f>
              <c:numCache>
                <c:formatCode>0.0</c:formatCode>
                <c:ptCount val="5"/>
                <c:pt idx="0">
                  <c:v>7.2</c:v>
                </c:pt>
                <c:pt idx="1">
                  <c:v>8.1</c:v>
                </c:pt>
                <c:pt idx="2">
                  <c:v>9.6999999999999993</c:v>
                </c:pt>
                <c:pt idx="3">
                  <c:v>11.0081709704159</c:v>
                </c:pt>
                <c:pt idx="4">
                  <c:v>12</c:v>
                </c:pt>
              </c:numCache>
            </c:numRef>
          </c:val>
          <c:smooth val="0"/>
        </c:ser>
        <c:ser>
          <c:idx val="3"/>
          <c:order val="3"/>
          <c:tx>
            <c:strRef>
              <c:f>'Trend 18+ Recorded depression'!$E$3</c:f>
              <c:strCache>
                <c:ptCount val="1"/>
                <c:pt idx="0">
                  <c:v>NHS East Lancashire CCG</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depression'!$E$4:$E$8</c:f>
              <c:numCache>
                <c:formatCode>0.0</c:formatCode>
                <c:ptCount val="5"/>
                <c:pt idx="0">
                  <c:v>6.2</c:v>
                </c:pt>
                <c:pt idx="1">
                  <c:v>6.9</c:v>
                </c:pt>
                <c:pt idx="2">
                  <c:v>7.7</c:v>
                </c:pt>
                <c:pt idx="3">
                  <c:v>8.5412278036306297</c:v>
                </c:pt>
                <c:pt idx="4">
                  <c:v>9.4</c:v>
                </c:pt>
              </c:numCache>
            </c:numRef>
          </c:val>
          <c:smooth val="0"/>
        </c:ser>
        <c:ser>
          <c:idx val="4"/>
          <c:order val="4"/>
          <c:tx>
            <c:strRef>
              <c:f>'Trend 18+ Recorded depression'!$F$3</c:f>
              <c:strCache>
                <c:ptCount val="1"/>
                <c:pt idx="0">
                  <c:v>NHS Fylde &amp; Wyre CCG</c:v>
                </c:pt>
              </c:strCache>
            </c:strRef>
          </c:tx>
          <c:spPr>
            <a:ln w="28575" cap="rnd">
              <a:solidFill>
                <a:srgbClr val="6600CC"/>
              </a:solidFill>
              <a:round/>
            </a:ln>
            <a:effectLst/>
          </c:spPr>
          <c:marker>
            <c:symbol val="circle"/>
            <c:size val="5"/>
            <c:spPr>
              <a:solidFill>
                <a:srgbClr val="6600CC"/>
              </a:solidFill>
              <a:ln w="9525">
                <a:solidFill>
                  <a:srgbClr val="6600CC"/>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depression'!$F$4:$F$8</c:f>
              <c:numCache>
                <c:formatCode>0.0</c:formatCode>
                <c:ptCount val="5"/>
                <c:pt idx="0">
                  <c:v>7.6</c:v>
                </c:pt>
                <c:pt idx="1">
                  <c:v>8.3000000000000007</c:v>
                </c:pt>
                <c:pt idx="2">
                  <c:v>9.6</c:v>
                </c:pt>
                <c:pt idx="3">
                  <c:v>10.7836193297061</c:v>
                </c:pt>
                <c:pt idx="4">
                  <c:v>11.9</c:v>
                </c:pt>
              </c:numCache>
            </c:numRef>
          </c:val>
          <c:smooth val="0"/>
        </c:ser>
        <c:ser>
          <c:idx val="5"/>
          <c:order val="5"/>
          <c:tx>
            <c:strRef>
              <c:f>'Trend 18+ Recorded depression'!$G$3</c:f>
              <c:strCache>
                <c:ptCount val="1"/>
                <c:pt idx="0">
                  <c:v>NHS Greater Preston CCG</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depression'!$G$4:$G$8</c:f>
              <c:numCache>
                <c:formatCode>0.0</c:formatCode>
                <c:ptCount val="5"/>
                <c:pt idx="0">
                  <c:v>8</c:v>
                </c:pt>
                <c:pt idx="1">
                  <c:v>8.6</c:v>
                </c:pt>
                <c:pt idx="2">
                  <c:v>9.6999999999999993</c:v>
                </c:pt>
                <c:pt idx="3">
                  <c:v>10.447450448521201</c:v>
                </c:pt>
                <c:pt idx="4">
                  <c:v>11.4</c:v>
                </c:pt>
              </c:numCache>
            </c:numRef>
          </c:val>
          <c:smooth val="0"/>
        </c:ser>
        <c:ser>
          <c:idx val="6"/>
          <c:order val="6"/>
          <c:tx>
            <c:strRef>
              <c:f>'Trend 18+ Recorded depression'!$H$3</c:f>
              <c:strCache>
                <c:ptCount val="1"/>
                <c:pt idx="0">
                  <c:v>NHS Morecambe Bay CCG</c:v>
                </c:pt>
              </c:strCache>
            </c:strRef>
          </c:tx>
          <c:spPr>
            <a:ln w="28575" cap="rnd">
              <a:solidFill>
                <a:srgbClr val="FFFF00"/>
              </a:solidFill>
              <a:round/>
            </a:ln>
            <a:effectLst/>
          </c:spPr>
          <c:marker>
            <c:symbol val="circle"/>
            <c:size val="5"/>
            <c:spPr>
              <a:solidFill>
                <a:srgbClr val="FFFF00"/>
              </a:solidFill>
              <a:ln w="9525">
                <a:solidFill>
                  <a:srgbClr val="FFFF00"/>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depression'!$H$4:$H$8</c:f>
              <c:numCache>
                <c:formatCode>0.0</c:formatCode>
                <c:ptCount val="5"/>
                <c:pt idx="0">
                  <c:v>6.9</c:v>
                </c:pt>
                <c:pt idx="1">
                  <c:v>7.7</c:v>
                </c:pt>
                <c:pt idx="2">
                  <c:v>8.8000000000000007</c:v>
                </c:pt>
                <c:pt idx="3">
                  <c:v>10.199999999999999</c:v>
                </c:pt>
                <c:pt idx="4">
                  <c:v>10.7</c:v>
                </c:pt>
              </c:numCache>
            </c:numRef>
          </c:val>
          <c:smooth val="0"/>
        </c:ser>
        <c:ser>
          <c:idx val="7"/>
          <c:order val="7"/>
          <c:tx>
            <c:strRef>
              <c:f>'Trend 18+ Recorded depression'!$I$3</c:f>
              <c:strCache>
                <c:ptCount val="1"/>
                <c:pt idx="0">
                  <c:v>NHS West Lancashire CCG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depression'!$I$4:$I$8</c:f>
              <c:numCache>
                <c:formatCode>0.0</c:formatCode>
                <c:ptCount val="5"/>
                <c:pt idx="0">
                  <c:v>6.8</c:v>
                </c:pt>
                <c:pt idx="1">
                  <c:v>7.5</c:v>
                </c:pt>
                <c:pt idx="2">
                  <c:v>8.4</c:v>
                </c:pt>
                <c:pt idx="3">
                  <c:v>9.26396219331758</c:v>
                </c:pt>
                <c:pt idx="4">
                  <c:v>10.3</c:v>
                </c:pt>
              </c:numCache>
            </c:numRef>
          </c:val>
          <c:smooth val="0"/>
        </c:ser>
        <c:ser>
          <c:idx val="8"/>
          <c:order val="8"/>
          <c:tx>
            <c:strRef>
              <c:f>'Trend 18+ Recorded depression'!#REF!</c:f>
              <c:strCache>
                <c:ptCount val="1"/>
                <c:pt idx="0">
                  <c:v>#REF!</c:v>
                </c:pt>
              </c:strCache>
            </c:strRef>
          </c:tx>
          <c:spPr>
            <a:ln w="28575" cap="rnd">
              <a:solidFill>
                <a:schemeClr val="accent3">
                  <a:lumMod val="60000"/>
                </a:schemeClr>
              </a:solidFill>
              <a:round/>
            </a:ln>
            <a:effectLst/>
          </c:spPr>
          <c:marker>
            <c:symbol val="circle"/>
            <c:size val="5"/>
            <c:spPr>
              <a:solidFill>
                <a:srgbClr val="00FF00"/>
              </a:solidFill>
              <a:ln w="9525">
                <a:solidFill>
                  <a:srgbClr val="00FF00"/>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depression'!#REF!</c:f>
              <c:numCache>
                <c:formatCode>General</c:formatCode>
                <c:ptCount val="1"/>
                <c:pt idx="0">
                  <c:v>1</c:v>
                </c:pt>
              </c:numCache>
            </c:numRef>
          </c:val>
          <c:smooth val="0"/>
        </c:ser>
        <c:ser>
          <c:idx val="9"/>
          <c:order val="9"/>
          <c:tx>
            <c:strRef>
              <c:f>'Trend 18+ Recorded depression'!#REF!</c:f>
              <c:strCache>
                <c:ptCount val="1"/>
                <c:pt idx="0">
                  <c:v>#REF!</c:v>
                </c:pt>
              </c:strCache>
            </c:strRef>
          </c:tx>
          <c:spPr>
            <a:ln w="28575" cap="rnd">
              <a:solidFill>
                <a:schemeClr val="accent4">
                  <a:lumMod val="60000"/>
                </a:schemeClr>
              </a:solidFill>
              <a:round/>
            </a:ln>
            <a:effectLst/>
          </c:spPr>
          <c:marker>
            <c:symbol val="circle"/>
            <c:size val="5"/>
            <c:spPr>
              <a:solidFill>
                <a:srgbClr val="FF0000"/>
              </a:solidFill>
              <a:ln w="9525">
                <a:solidFill>
                  <a:srgbClr val="FF0000"/>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depression'!#REF!</c:f>
              <c:numCache>
                <c:formatCode>General</c:formatCode>
                <c:ptCount val="1"/>
                <c:pt idx="0">
                  <c:v>1</c:v>
                </c:pt>
              </c:numCache>
            </c:numRef>
          </c:val>
          <c:smooth val="0"/>
        </c:ser>
        <c:ser>
          <c:idx val="10"/>
          <c:order val="10"/>
          <c:tx>
            <c:strRef>
              <c:f>'Trend 18+ Recorded depression'!$K$3</c:f>
              <c:strCache>
                <c:ptCount val="1"/>
                <c:pt idx="0">
                  <c:v>England</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strRef>
              <c:f>'Trend 18+ Recorded depression'!$A$4:$A$8</c:f>
              <c:strCache>
                <c:ptCount val="5"/>
                <c:pt idx="0">
                  <c:v>2012/13</c:v>
                </c:pt>
                <c:pt idx="1">
                  <c:v>2013/14</c:v>
                </c:pt>
                <c:pt idx="2">
                  <c:v>2014/15</c:v>
                </c:pt>
                <c:pt idx="3">
                  <c:v>2015/16</c:v>
                </c:pt>
                <c:pt idx="4">
                  <c:v>2016/17</c:v>
                </c:pt>
              </c:strCache>
            </c:strRef>
          </c:cat>
          <c:val>
            <c:numRef>
              <c:f>'Trend 18+ Recorded depression'!$K$4:$K$8</c:f>
              <c:numCache>
                <c:formatCode>0.0</c:formatCode>
                <c:ptCount val="5"/>
                <c:pt idx="0">
                  <c:v>5.8</c:v>
                </c:pt>
                <c:pt idx="1">
                  <c:v>6.5</c:v>
                </c:pt>
                <c:pt idx="2">
                  <c:v>7.3</c:v>
                </c:pt>
                <c:pt idx="3">
                  <c:v>8.3000000000000007</c:v>
                </c:pt>
                <c:pt idx="4">
                  <c:v>9.1</c:v>
                </c:pt>
              </c:numCache>
            </c:numRef>
          </c:val>
          <c:smooth val="0"/>
        </c:ser>
        <c:dLbls>
          <c:showLegendKey val="0"/>
          <c:showVal val="0"/>
          <c:showCatName val="0"/>
          <c:showSerName val="0"/>
          <c:showPercent val="0"/>
          <c:showBubbleSize val="0"/>
        </c:dLbls>
        <c:marker val="1"/>
        <c:smooth val="0"/>
        <c:axId val="210187728"/>
        <c:axId val="210722336"/>
      </c:lineChart>
      <c:catAx>
        <c:axId val="21018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722336"/>
        <c:crosses val="autoZero"/>
        <c:auto val="1"/>
        <c:lblAlgn val="ctr"/>
        <c:lblOffset val="100"/>
        <c:noMultiLvlLbl val="0"/>
      </c:catAx>
      <c:valAx>
        <c:axId val="210722336"/>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87728"/>
        <c:crosses val="autoZero"/>
        <c:crossBetween val="between"/>
        <c:majorUnit val="1"/>
      </c:valAx>
      <c:spPr>
        <a:noFill/>
        <a:ln>
          <a:noFill/>
        </a:ln>
        <a:effectLst/>
      </c:spPr>
    </c:plotArea>
    <c:legend>
      <c:legendPos val="b"/>
      <c:legendEntry>
        <c:idx val="8"/>
        <c:delete val="1"/>
      </c:legendEntry>
      <c:legendEntry>
        <c:idx val="9"/>
        <c:delete val="1"/>
      </c:legendEntry>
      <c:layout>
        <c:manualLayout>
          <c:xMode val="edge"/>
          <c:yMode val="edge"/>
          <c:x val="8.6215477390585687E-2"/>
          <c:y val="0.86092165747548843"/>
          <c:w val="0.89228636435546071"/>
          <c:h val="0.1175440252443240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oneCellAnchor>
    <xdr:from>
      <xdr:col>0</xdr:col>
      <xdr:colOff>514350</xdr:colOff>
      <xdr:row>3</xdr:row>
      <xdr:rowOff>0</xdr:rowOff>
    </xdr:from>
    <xdr:ext cx="184731" cy="264560"/>
    <xdr:sp macro="" textlink="">
      <xdr:nvSpPr>
        <xdr:cNvPr id="2" name="TextBox 1"/>
        <xdr:cNvSpPr txBox="1"/>
      </xdr:nvSpPr>
      <xdr:spPr>
        <a:xfrm>
          <a:off x="5143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104775</xdr:colOff>
      <xdr:row>3</xdr:row>
      <xdr:rowOff>104775</xdr:rowOff>
    </xdr:to>
    <xdr:pic>
      <xdr:nvPicPr>
        <xdr:cNvPr id="2" name="Picture 1"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1</xdr:col>
      <xdr:colOff>104775</xdr:colOff>
      <xdr:row>4</xdr:row>
      <xdr:rowOff>104775</xdr:rowOff>
    </xdr:to>
    <xdr:pic>
      <xdr:nvPicPr>
        <xdr:cNvPr id="3" name="Picture 2"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104775</xdr:colOff>
      <xdr:row>5</xdr:row>
      <xdr:rowOff>104775</xdr:rowOff>
    </xdr:to>
    <xdr:pic>
      <xdr:nvPicPr>
        <xdr:cNvPr id="4" name="Picture 3"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5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104775</xdr:colOff>
      <xdr:row>6</xdr:row>
      <xdr:rowOff>104775</xdr:rowOff>
    </xdr:to>
    <xdr:pic>
      <xdr:nvPicPr>
        <xdr:cNvPr id="5" name="Picture 4"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104775</xdr:colOff>
      <xdr:row>7</xdr:row>
      <xdr:rowOff>104775</xdr:rowOff>
    </xdr:to>
    <xdr:pic>
      <xdr:nvPicPr>
        <xdr:cNvPr id="6" name="Picture 5"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104775</xdr:colOff>
      <xdr:row>8</xdr:row>
      <xdr:rowOff>104775</xdr:rowOff>
    </xdr:to>
    <xdr:pic>
      <xdr:nvPicPr>
        <xdr:cNvPr id="7" name="Picture 6"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2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157162</xdr:colOff>
      <xdr:row>12</xdr:row>
      <xdr:rowOff>71438</xdr:rowOff>
    </xdr:from>
    <xdr:to>
      <xdr:col>1</xdr:col>
      <xdr:colOff>261937</xdr:colOff>
      <xdr:row>12</xdr:row>
      <xdr:rowOff>176213</xdr:rowOff>
    </xdr:to>
    <xdr:pic>
      <xdr:nvPicPr>
        <xdr:cNvPr id="11" name="Picture 10"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 y="2128838"/>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104775</xdr:colOff>
      <xdr:row>9</xdr:row>
      <xdr:rowOff>104775</xdr:rowOff>
    </xdr:to>
    <xdr:pic>
      <xdr:nvPicPr>
        <xdr:cNvPr id="10" name="Picture 9" descr="https://fingertips.phe.org.uk/106/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0</xdr:rowOff>
    </xdr:from>
    <xdr:to>
      <xdr:col>10</xdr:col>
      <xdr:colOff>104775</xdr:colOff>
      <xdr:row>3</xdr:row>
      <xdr:rowOff>104775</xdr:rowOff>
    </xdr:to>
    <xdr:pic>
      <xdr:nvPicPr>
        <xdr:cNvPr id="12" name="Picture 11"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5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104775</xdr:colOff>
      <xdr:row>4</xdr:row>
      <xdr:rowOff>104775</xdr:rowOff>
    </xdr:to>
    <xdr:pic>
      <xdr:nvPicPr>
        <xdr:cNvPr id="13" name="Picture 12"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xdr:row>
      <xdr:rowOff>0</xdr:rowOff>
    </xdr:from>
    <xdr:to>
      <xdr:col>10</xdr:col>
      <xdr:colOff>104775</xdr:colOff>
      <xdr:row>5</xdr:row>
      <xdr:rowOff>104775</xdr:rowOff>
    </xdr:to>
    <xdr:pic>
      <xdr:nvPicPr>
        <xdr:cNvPr id="14" name="Picture 13"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95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xdr:row>
      <xdr:rowOff>0</xdr:rowOff>
    </xdr:from>
    <xdr:to>
      <xdr:col>10</xdr:col>
      <xdr:colOff>104775</xdr:colOff>
      <xdr:row>6</xdr:row>
      <xdr:rowOff>104775</xdr:rowOff>
    </xdr:to>
    <xdr:pic>
      <xdr:nvPicPr>
        <xdr:cNvPr id="15" name="Picture 14"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104775</xdr:colOff>
      <xdr:row>7</xdr:row>
      <xdr:rowOff>104775</xdr:rowOff>
    </xdr:to>
    <xdr:pic>
      <xdr:nvPicPr>
        <xdr:cNvPr id="16" name="Picture 15"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3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104775</xdr:colOff>
      <xdr:row>8</xdr:row>
      <xdr:rowOff>104775</xdr:rowOff>
    </xdr:to>
    <xdr:pic>
      <xdr:nvPicPr>
        <xdr:cNvPr id="17" name="Picture 16"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52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104775</xdr:colOff>
      <xdr:row>9</xdr:row>
      <xdr:rowOff>104775</xdr:rowOff>
    </xdr:to>
    <xdr:pic>
      <xdr:nvPicPr>
        <xdr:cNvPr id="18" name="Picture 17"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xdr:row>
      <xdr:rowOff>0</xdr:rowOff>
    </xdr:from>
    <xdr:to>
      <xdr:col>19</xdr:col>
      <xdr:colOff>104775</xdr:colOff>
      <xdr:row>3</xdr:row>
      <xdr:rowOff>104775</xdr:rowOff>
    </xdr:to>
    <xdr:pic>
      <xdr:nvPicPr>
        <xdr:cNvPr id="19" name="Picture 18"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5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xdr:row>
      <xdr:rowOff>0</xdr:rowOff>
    </xdr:from>
    <xdr:to>
      <xdr:col>19</xdr:col>
      <xdr:colOff>104775</xdr:colOff>
      <xdr:row>4</xdr:row>
      <xdr:rowOff>104775</xdr:rowOff>
    </xdr:to>
    <xdr:pic>
      <xdr:nvPicPr>
        <xdr:cNvPr id="20" name="Picture 19"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5</xdr:row>
      <xdr:rowOff>0</xdr:rowOff>
    </xdr:from>
    <xdr:to>
      <xdr:col>19</xdr:col>
      <xdr:colOff>104775</xdr:colOff>
      <xdr:row>5</xdr:row>
      <xdr:rowOff>104775</xdr:rowOff>
    </xdr:to>
    <xdr:pic>
      <xdr:nvPicPr>
        <xdr:cNvPr id="21" name="Picture 20"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95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6</xdr:row>
      <xdr:rowOff>0</xdr:rowOff>
    </xdr:from>
    <xdr:to>
      <xdr:col>19</xdr:col>
      <xdr:colOff>104775</xdr:colOff>
      <xdr:row>6</xdr:row>
      <xdr:rowOff>104775</xdr:rowOff>
    </xdr:to>
    <xdr:pic>
      <xdr:nvPicPr>
        <xdr:cNvPr id="22" name="Picture 21"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7</xdr:row>
      <xdr:rowOff>0</xdr:rowOff>
    </xdr:from>
    <xdr:to>
      <xdr:col>19</xdr:col>
      <xdr:colOff>104775</xdr:colOff>
      <xdr:row>7</xdr:row>
      <xdr:rowOff>104775</xdr:rowOff>
    </xdr:to>
    <xdr:pic>
      <xdr:nvPicPr>
        <xdr:cNvPr id="23" name="Picture 22"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3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xdr:row>
      <xdr:rowOff>0</xdr:rowOff>
    </xdr:from>
    <xdr:to>
      <xdr:col>19</xdr:col>
      <xdr:colOff>104775</xdr:colOff>
      <xdr:row>8</xdr:row>
      <xdr:rowOff>104775</xdr:rowOff>
    </xdr:to>
    <xdr:pic>
      <xdr:nvPicPr>
        <xdr:cNvPr id="24" name="Picture 23"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52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9</xdr:row>
      <xdr:rowOff>0</xdr:rowOff>
    </xdr:from>
    <xdr:to>
      <xdr:col>19</xdr:col>
      <xdr:colOff>104775</xdr:colOff>
      <xdr:row>9</xdr:row>
      <xdr:rowOff>104775</xdr:rowOff>
    </xdr:to>
    <xdr:pic>
      <xdr:nvPicPr>
        <xdr:cNvPr id="25" name="Picture 24"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104775" cy="104775"/>
    <xdr:pic>
      <xdr:nvPicPr>
        <xdr:cNvPr id="27" name="Picture 26"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573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10</xdr:row>
      <xdr:rowOff>0</xdr:rowOff>
    </xdr:from>
    <xdr:ext cx="104775" cy="104775"/>
    <xdr:pic>
      <xdr:nvPicPr>
        <xdr:cNvPr id="28" name="Picture 27"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573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152401</xdr:colOff>
      <xdr:row>13</xdr:row>
      <xdr:rowOff>61913</xdr:rowOff>
    </xdr:from>
    <xdr:ext cx="95250" cy="100013"/>
    <xdr:sp macro="" textlink="">
      <xdr:nvSpPr>
        <xdr:cNvPr id="31" name="Flowchart: Connector 30"/>
        <xdr:cNvSpPr>
          <a:spLocks noChangeAspect="1"/>
        </xdr:cNvSpPr>
      </xdr:nvSpPr>
      <xdr:spPr>
        <a:xfrm>
          <a:off x="1009651" y="2300288"/>
          <a:ext cx="95250" cy="100013"/>
        </a:xfrm>
        <a:prstGeom prst="flowChartConnector">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xdr:col>
      <xdr:colOff>0</xdr:colOff>
      <xdr:row>10</xdr:row>
      <xdr:rowOff>0</xdr:rowOff>
    </xdr:from>
    <xdr:to>
      <xdr:col>1</xdr:col>
      <xdr:colOff>104400</xdr:colOff>
      <xdr:row>10</xdr:row>
      <xdr:rowOff>104400</xdr:rowOff>
    </xdr:to>
    <xdr:pic>
      <xdr:nvPicPr>
        <xdr:cNvPr id="34" name="Picture 33"/>
        <xdr:cNvPicPr>
          <a:picLocks noChangeAspect="1"/>
        </xdr:cNvPicPr>
      </xdr:nvPicPr>
      <xdr:blipFill>
        <a:blip xmlns:r="http://schemas.openxmlformats.org/officeDocument/2006/relationships" r:embed="rId2"/>
        <a:stretch>
          <a:fillRect/>
        </a:stretch>
      </xdr:blipFill>
      <xdr:spPr>
        <a:xfrm>
          <a:off x="857250" y="1876425"/>
          <a:ext cx="104400" cy="104400"/>
        </a:xfrm>
        <a:prstGeom prst="rect">
          <a:avLst/>
        </a:prstGeom>
      </xdr:spPr>
    </xdr:pic>
    <xdr:clientData/>
  </xdr:twoCellAnchor>
  <xdr:oneCellAnchor>
    <xdr:from>
      <xdr:col>1</xdr:col>
      <xdr:colOff>152759</xdr:colOff>
      <xdr:row>14</xdr:row>
      <xdr:rowOff>53915</xdr:rowOff>
    </xdr:from>
    <xdr:ext cx="95250" cy="100013"/>
    <xdr:sp macro="" textlink="">
      <xdr:nvSpPr>
        <xdr:cNvPr id="30" name="Flowchart: Connector 29"/>
        <xdr:cNvSpPr>
          <a:spLocks noChangeAspect="1"/>
        </xdr:cNvSpPr>
      </xdr:nvSpPr>
      <xdr:spPr>
        <a:xfrm>
          <a:off x="1006415" y="2596910"/>
          <a:ext cx="95250" cy="100013"/>
        </a:xfrm>
        <a:prstGeom prst="flowChartConnector">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oneCellAnchor>
    <xdr:from>
      <xdr:col>1</xdr:col>
      <xdr:colOff>0</xdr:colOff>
      <xdr:row>11</xdr:row>
      <xdr:rowOff>0</xdr:rowOff>
    </xdr:from>
    <xdr:ext cx="95250" cy="100013"/>
    <xdr:sp macro="" textlink="">
      <xdr:nvSpPr>
        <xdr:cNvPr id="32" name="Flowchart: Connector 31"/>
        <xdr:cNvSpPr>
          <a:spLocks noChangeAspect="1"/>
        </xdr:cNvSpPr>
      </xdr:nvSpPr>
      <xdr:spPr>
        <a:xfrm>
          <a:off x="853656" y="2003844"/>
          <a:ext cx="95250" cy="100013"/>
        </a:xfrm>
        <a:prstGeom prst="flowChartConnector">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oneCellAnchor>
    <xdr:from>
      <xdr:col>10</xdr:col>
      <xdr:colOff>0</xdr:colOff>
      <xdr:row>11</xdr:row>
      <xdr:rowOff>0</xdr:rowOff>
    </xdr:from>
    <xdr:ext cx="104775" cy="104775"/>
    <xdr:pic>
      <xdr:nvPicPr>
        <xdr:cNvPr id="33" name="Picture 32"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1392" y="2003844"/>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11</xdr:row>
      <xdr:rowOff>0</xdr:rowOff>
    </xdr:from>
    <xdr:ext cx="104775" cy="104775"/>
    <xdr:pic>
      <xdr:nvPicPr>
        <xdr:cNvPr id="38" name="Picture 37"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3042" y="2003844"/>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26</xdr:col>
      <xdr:colOff>0</xdr:colOff>
      <xdr:row>2</xdr:row>
      <xdr:rowOff>0</xdr:rowOff>
    </xdr:from>
    <xdr:to>
      <xdr:col>27</xdr:col>
      <xdr:colOff>103338</xdr:colOff>
      <xdr:row>4</xdr:row>
      <xdr:rowOff>38999</xdr:rowOff>
    </xdr:to>
    <xdr:sp macro="" textlink="">
      <xdr:nvSpPr>
        <xdr:cNvPr id="35" name="Rounded Rectangle 34">
          <a:hlinkClick xmlns:r="http://schemas.openxmlformats.org/officeDocument/2006/relationships" r:id="rId3"/>
        </xdr:cNvPr>
        <xdr:cNvSpPr/>
      </xdr:nvSpPr>
      <xdr:spPr>
        <a:xfrm>
          <a:off x="15743208" y="431321"/>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542925</xdr:colOff>
      <xdr:row>19</xdr:row>
      <xdr:rowOff>133350</xdr:rowOff>
    </xdr:from>
    <xdr:to>
      <xdr:col>12</xdr:col>
      <xdr:colOff>457200</xdr:colOff>
      <xdr:row>22</xdr:row>
      <xdr:rowOff>19050</xdr:rowOff>
    </xdr:to>
    <xdr:sp macro="" textlink="">
      <xdr:nvSpPr>
        <xdr:cNvPr id="2" name="Rounded Rectangle 1">
          <a:hlinkClick xmlns:r="http://schemas.openxmlformats.org/officeDocument/2006/relationships" r:id="rId1"/>
        </xdr:cNvPr>
        <xdr:cNvSpPr/>
      </xdr:nvSpPr>
      <xdr:spPr>
        <a:xfrm>
          <a:off x="14277975" y="3867150"/>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19049</xdr:colOff>
      <xdr:row>1</xdr:row>
      <xdr:rowOff>195261</xdr:rowOff>
    </xdr:from>
    <xdr:to>
      <xdr:col>24</xdr:col>
      <xdr:colOff>247650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xdr:row>
      <xdr:rowOff>0</xdr:rowOff>
    </xdr:from>
    <xdr:to>
      <xdr:col>12</xdr:col>
      <xdr:colOff>104775</xdr:colOff>
      <xdr:row>5</xdr:row>
      <xdr:rowOff>9525</xdr:rowOff>
    </xdr:to>
    <xdr:sp macro="" textlink="">
      <xdr:nvSpPr>
        <xdr:cNvPr id="3" name="Rounded Rectangle 2">
          <a:hlinkClick xmlns:r="http://schemas.openxmlformats.org/officeDocument/2006/relationships" r:id="rId2"/>
        </xdr:cNvPr>
        <xdr:cNvSpPr/>
      </xdr:nvSpPr>
      <xdr:spPr>
        <a:xfrm>
          <a:off x="9896475" y="1162050"/>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0.32408</cdr:y>
    </cdr:from>
    <cdr:to>
      <cdr:x>0.03709</cdr:x>
      <cdr:y>0.51437</cdr:y>
    </cdr:to>
    <cdr:sp macro="" textlink="">
      <cdr:nvSpPr>
        <cdr:cNvPr id="2" name="TextBox 1"/>
        <cdr:cNvSpPr txBox="1"/>
      </cdr:nvSpPr>
      <cdr:spPr>
        <a:xfrm xmlns:a="http://schemas.openxmlformats.org/drawingml/2006/main">
          <a:off x="0" y="1557339"/>
          <a:ext cx="2571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714375</xdr:colOff>
      <xdr:row>19</xdr:row>
      <xdr:rowOff>180975</xdr:rowOff>
    </xdr:to>
    <xdr:sp macro="" textlink="">
      <xdr:nvSpPr>
        <xdr:cNvPr id="2" name="Rounded Rectangle 1">
          <a:hlinkClick xmlns:r="http://schemas.openxmlformats.org/officeDocument/2006/relationships" r:id="rId1"/>
        </xdr:cNvPr>
        <xdr:cNvSpPr/>
      </xdr:nvSpPr>
      <xdr:spPr>
        <a:xfrm>
          <a:off x="0" y="4010025"/>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104775</xdr:colOff>
      <xdr:row>4</xdr:row>
      <xdr:rowOff>9525</xdr:rowOff>
    </xdr:to>
    <xdr:sp macro="" textlink="">
      <xdr:nvSpPr>
        <xdr:cNvPr id="2" name="Rounded Rectangle 1">
          <a:hlinkClick xmlns:r="http://schemas.openxmlformats.org/officeDocument/2006/relationships" r:id="rId1"/>
        </xdr:cNvPr>
        <xdr:cNvSpPr/>
      </xdr:nvSpPr>
      <xdr:spPr>
        <a:xfrm>
          <a:off x="11487150" y="428625"/>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104775</xdr:colOff>
      <xdr:row>1</xdr:row>
      <xdr:rowOff>371475</xdr:rowOff>
    </xdr:to>
    <xdr:sp macro="" textlink="">
      <xdr:nvSpPr>
        <xdr:cNvPr id="2" name="Rounded Rectangle 1">
          <a:hlinkClick xmlns:r="http://schemas.openxmlformats.org/officeDocument/2006/relationships" r:id="rId1"/>
        </xdr:cNvPr>
        <xdr:cNvSpPr/>
      </xdr:nvSpPr>
      <xdr:spPr>
        <a:xfrm>
          <a:off x="10810875" y="238125"/>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104775</xdr:colOff>
      <xdr:row>4</xdr:row>
      <xdr:rowOff>9525</xdr:rowOff>
    </xdr:to>
    <xdr:sp macro="" textlink="">
      <xdr:nvSpPr>
        <xdr:cNvPr id="2" name="Rounded Rectangle 1">
          <a:hlinkClick xmlns:r="http://schemas.openxmlformats.org/officeDocument/2006/relationships" r:id="rId1"/>
        </xdr:cNvPr>
        <xdr:cNvSpPr/>
      </xdr:nvSpPr>
      <xdr:spPr>
        <a:xfrm>
          <a:off x="9629775" y="466725"/>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104775</xdr:colOff>
      <xdr:row>4</xdr:row>
      <xdr:rowOff>9525</xdr:rowOff>
    </xdr:to>
    <xdr:sp macro="" textlink="">
      <xdr:nvSpPr>
        <xdr:cNvPr id="2" name="Rounded Rectangle 1">
          <a:hlinkClick xmlns:r="http://schemas.openxmlformats.org/officeDocument/2006/relationships" r:id="rId1"/>
        </xdr:cNvPr>
        <xdr:cNvSpPr/>
      </xdr:nvSpPr>
      <xdr:spPr>
        <a:xfrm>
          <a:off x="9153525" y="419100"/>
          <a:ext cx="7143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latin typeface="Arial" panose="020B0604020202020204" pitchFamily="34" charset="0"/>
              <a:cs typeface="Arial" panose="020B0604020202020204" pitchFamily="34" charset="0"/>
            </a:rPr>
            <a:t>Index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fingertips.phe.org.uk/profile/general-practice/data" TargetMode="External"/><Relationship Id="rId1" Type="http://schemas.openxmlformats.org/officeDocument/2006/relationships/hyperlink" Target="http://fingertips.phe.org.uk/profile-group/mental-health"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ingertips.phe.org.uk/profile-group/mental-health/profile/common-mental-disorder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fingertips.phe.org.uk/profile-group/mental-health/profile/common-mental-disorders/data"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fingertips.phe.org.uk/profile-group/mental-health"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fingertips.phe.org.uk/profile/local-alcohol-pro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RowHeight="15" x14ac:dyDescent="0.2"/>
  <cols>
    <col min="1" max="1" width="102.28515625" style="157" customWidth="1"/>
    <col min="2" max="2" width="18.140625" style="157" customWidth="1"/>
    <col min="3" max="16384" width="9.140625" style="157"/>
  </cols>
  <sheetData>
    <row r="1" spans="1:1" ht="20.25" x14ac:dyDescent="0.3">
      <c r="A1" s="308" t="s">
        <v>15</v>
      </c>
    </row>
    <row r="2" spans="1:1" x14ac:dyDescent="0.2">
      <c r="A2" s="156" t="s">
        <v>153</v>
      </c>
    </row>
    <row r="3" spans="1:1" x14ac:dyDescent="0.2">
      <c r="A3" s="156" t="s">
        <v>147</v>
      </c>
    </row>
    <row r="4" spans="1:1" x14ac:dyDescent="0.2">
      <c r="A4" s="156" t="s">
        <v>179</v>
      </c>
    </row>
    <row r="5" spans="1:1" x14ac:dyDescent="0.2">
      <c r="A5" s="156" t="s">
        <v>151</v>
      </c>
    </row>
    <row r="6" spans="1:1" x14ac:dyDescent="0.2">
      <c r="A6" s="156" t="s">
        <v>152</v>
      </c>
    </row>
    <row r="7" spans="1:1" x14ac:dyDescent="0.2">
      <c r="A7" s="156" t="s">
        <v>148</v>
      </c>
    </row>
    <row r="8" spans="1:1" x14ac:dyDescent="0.2">
      <c r="A8" s="156" t="s">
        <v>149</v>
      </c>
    </row>
    <row r="9" spans="1:1" x14ac:dyDescent="0.2">
      <c r="A9" s="156" t="s">
        <v>150</v>
      </c>
    </row>
  </sheetData>
  <hyperlinks>
    <hyperlink ref="A2" location="'Mental health overview profile'!A1" display="Prevalence and incidence - 2015/16"/>
    <hyperlink ref="A3" location="'Trend 18+ Recorded depression'!A1" display="Trend in 18+ recorded depression"/>
    <hyperlink ref="A4" location="'201617 QoF prevalence _ MH&amp;Neu'!A1" display="2016/17 QOF Prevalence- MH &amp; Neurology group"/>
    <hyperlink ref="A5" location="'Estimated prevalence 1415'!A1" display="Estimated prevalence of common mental health disorders-2014/15"/>
    <hyperlink ref="A6" location="'16-74 future prevalence estim'!A1" display="Future prevalence of mental health disorders in 16-74 year olds"/>
    <hyperlink ref="A7" location="'18-64 MH problem projections'!A1" display="MH problem projections in 18-64 year olds"/>
    <hyperlink ref="A8" location="'65+ depression projections'!A1" display="65+ depression projections"/>
    <hyperlink ref="A9" location="'Alcohol adm &amp; MH '!A1" display="Admission episodes for alcohol-related mental and behavioural disorders due to use of alcohol condition"/>
  </hyperlink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workbookViewId="0">
      <selection activeCell="A30" sqref="A30"/>
    </sheetView>
  </sheetViews>
  <sheetFormatPr defaultRowHeight="12.75" x14ac:dyDescent="0.2"/>
  <cols>
    <col min="1" max="1" width="81.5703125" style="2" customWidth="1"/>
    <col min="2" max="2" width="7.85546875" style="2" customWidth="1"/>
    <col min="3" max="3" width="13.7109375" style="2" bestFit="1" customWidth="1"/>
    <col min="4" max="4" width="11.42578125" style="2" customWidth="1"/>
    <col min="5" max="5" width="13.7109375" style="2" bestFit="1" customWidth="1"/>
    <col min="6" max="6" width="13" style="2" customWidth="1"/>
    <col min="7" max="8" width="13.7109375" style="2" bestFit="1" customWidth="1"/>
    <col min="9" max="9" width="13.28515625" style="2" customWidth="1"/>
    <col min="10" max="11" width="12" style="2" customWidth="1"/>
    <col min="12" max="12" width="12" style="7" customWidth="1"/>
    <col min="13" max="13" width="13.85546875" style="2" customWidth="1"/>
    <col min="14" max="14" width="125.140625" style="1" customWidth="1"/>
    <col min="15" max="15" width="9.140625" style="2"/>
    <col min="16" max="16" width="9.5703125" style="2" customWidth="1"/>
    <col min="17" max="16384" width="9.140625" style="2"/>
  </cols>
  <sheetData>
    <row r="1" spans="1:14" ht="18" x14ac:dyDescent="0.25">
      <c r="A1" s="4" t="s">
        <v>156</v>
      </c>
    </row>
    <row r="2" spans="1:14" ht="13.5" thickBot="1" x14ac:dyDescent="0.25"/>
    <row r="3" spans="1:14" ht="51" x14ac:dyDescent="0.2">
      <c r="A3" s="213" t="s">
        <v>15</v>
      </c>
      <c r="B3" s="214" t="s">
        <v>0</v>
      </c>
      <c r="C3" s="214" t="s">
        <v>62</v>
      </c>
      <c r="D3" s="214" t="s">
        <v>63</v>
      </c>
      <c r="E3" s="215" t="s">
        <v>6</v>
      </c>
      <c r="F3" s="215" t="s">
        <v>7</v>
      </c>
      <c r="G3" s="215" t="s">
        <v>8</v>
      </c>
      <c r="H3" s="216" t="s">
        <v>9</v>
      </c>
      <c r="I3" s="216" t="s">
        <v>171</v>
      </c>
      <c r="J3" s="216" t="s">
        <v>11</v>
      </c>
      <c r="K3" s="216" t="s">
        <v>53</v>
      </c>
      <c r="L3" s="217" t="s">
        <v>172</v>
      </c>
      <c r="M3" s="209" t="s">
        <v>1</v>
      </c>
      <c r="N3" s="3"/>
    </row>
    <row r="4" spans="1:14" x14ac:dyDescent="0.2">
      <c r="A4" s="218" t="s">
        <v>2</v>
      </c>
      <c r="B4" s="193" t="s">
        <v>155</v>
      </c>
      <c r="C4" s="224">
        <v>0.111428418713682</v>
      </c>
      <c r="D4" s="224">
        <v>0.14709789860144901</v>
      </c>
      <c r="E4" s="224">
        <v>0.11960674969535499</v>
      </c>
      <c r="F4" s="224">
        <v>9.4217965823890804E-2</v>
      </c>
      <c r="G4" s="224">
        <v>0.119395672358677</v>
      </c>
      <c r="H4" s="224">
        <v>0.114026617406272</v>
      </c>
      <c r="I4" s="225">
        <v>0.10730000000000001</v>
      </c>
      <c r="J4" s="226">
        <v>0.103399696397174</v>
      </c>
      <c r="K4" s="226">
        <v>0.109</v>
      </c>
      <c r="L4" s="227">
        <v>0.1118</v>
      </c>
      <c r="M4" s="228">
        <v>9.0851439220120206E-2</v>
      </c>
      <c r="N4" s="1" t="s">
        <v>16</v>
      </c>
    </row>
    <row r="5" spans="1:14" x14ac:dyDescent="0.2">
      <c r="A5" s="218" t="s">
        <v>27</v>
      </c>
      <c r="B5" s="193" t="s">
        <v>155</v>
      </c>
      <c r="C5" s="194">
        <v>14593</v>
      </c>
      <c r="D5" s="194">
        <v>20594</v>
      </c>
      <c r="E5" s="195">
        <v>17373</v>
      </c>
      <c r="F5" s="192">
        <v>27822</v>
      </c>
      <c r="G5" s="192">
        <v>14865</v>
      </c>
      <c r="H5" s="192">
        <v>19012</v>
      </c>
      <c r="I5" s="192">
        <v>31872</v>
      </c>
      <c r="J5" s="192">
        <v>9468</v>
      </c>
      <c r="K5" s="192">
        <v>104339</v>
      </c>
      <c r="L5" s="205">
        <v>155554</v>
      </c>
      <c r="M5" s="210">
        <v>4187797</v>
      </c>
      <c r="N5" s="9"/>
    </row>
    <row r="6" spans="1:14" x14ac:dyDescent="0.2">
      <c r="A6" s="218" t="s">
        <v>44</v>
      </c>
      <c r="B6" s="193" t="s">
        <v>155</v>
      </c>
      <c r="C6" s="224">
        <v>2.1999999999999999E-2</v>
      </c>
      <c r="D6" s="224">
        <v>2.5600000000000001E-2</v>
      </c>
      <c r="E6" s="224">
        <v>1.9E-2</v>
      </c>
      <c r="F6" s="224">
        <v>1.5900000000000001E-2</v>
      </c>
      <c r="G6" s="224">
        <v>2.23E-2</v>
      </c>
      <c r="H6" s="224">
        <v>1.77E-2</v>
      </c>
      <c r="I6" s="224">
        <v>1.9099999999999999E-2</v>
      </c>
      <c r="J6" s="224">
        <v>1.9699999999999999E-2</v>
      </c>
      <c r="K6" s="231"/>
      <c r="L6" s="232">
        <v>1.9599999999999999E-2</v>
      </c>
      <c r="M6" s="230">
        <v>1.52E-2</v>
      </c>
      <c r="N6" s="1" t="s">
        <v>175</v>
      </c>
    </row>
    <row r="7" spans="1:14" x14ac:dyDescent="0.2">
      <c r="A7" s="218" t="s">
        <v>43</v>
      </c>
      <c r="B7" s="193" t="s">
        <v>155</v>
      </c>
      <c r="C7" s="197">
        <v>2942</v>
      </c>
      <c r="D7" s="197">
        <v>3580</v>
      </c>
      <c r="E7" s="195">
        <v>2828</v>
      </c>
      <c r="F7" s="195">
        <v>4701</v>
      </c>
      <c r="G7" s="195">
        <v>2774</v>
      </c>
      <c r="H7" s="195">
        <v>2954</v>
      </c>
      <c r="I7" s="195">
        <v>5670</v>
      </c>
      <c r="J7" s="195">
        <v>1803</v>
      </c>
      <c r="K7" s="201"/>
      <c r="L7" s="206">
        <v>27252</v>
      </c>
      <c r="M7" s="211">
        <v>700031</v>
      </c>
      <c r="N7" s="10"/>
    </row>
    <row r="8" spans="1:14" x14ac:dyDescent="0.2">
      <c r="A8" s="218" t="s">
        <v>3</v>
      </c>
      <c r="B8" s="193" t="s">
        <v>155</v>
      </c>
      <c r="C8" s="233">
        <v>0.14799999999999999</v>
      </c>
      <c r="D8" s="226">
        <v>0.185</v>
      </c>
      <c r="E8" s="233">
        <v>0.128</v>
      </c>
      <c r="F8" s="233">
        <v>0.13800000000000001</v>
      </c>
      <c r="G8" s="233">
        <v>0.14099999999999999</v>
      </c>
      <c r="H8" s="233">
        <v>0.14599999999999999</v>
      </c>
      <c r="I8" s="233">
        <v>0.13700000000000001</v>
      </c>
      <c r="J8" s="233">
        <v>0.14000000000000001</v>
      </c>
      <c r="K8" s="234"/>
      <c r="L8" s="229">
        <v>0.14399999999999999</v>
      </c>
      <c r="M8" s="230">
        <v>0.13700000000000001</v>
      </c>
    </row>
    <row r="9" spans="1:14" x14ac:dyDescent="0.2">
      <c r="A9" s="218" t="s">
        <v>198</v>
      </c>
      <c r="B9" s="193" t="s">
        <v>155</v>
      </c>
      <c r="C9" s="235">
        <v>1.2687215544572117E-2</v>
      </c>
      <c r="D9" s="235">
        <v>1.557044337257309E-2</v>
      </c>
      <c r="E9" s="236">
        <v>8.9869236138975812E-3</v>
      </c>
      <c r="F9" s="235">
        <v>1.0830172443374537E-2</v>
      </c>
      <c r="G9" s="235">
        <v>1.0528614537561544E-2</v>
      </c>
      <c r="H9" s="235">
        <v>1.033645838290582E-2</v>
      </c>
      <c r="I9" s="236">
        <v>9.1999999999999998E-3</v>
      </c>
      <c r="J9" s="237">
        <v>8.0192178613063912E-3</v>
      </c>
      <c r="K9" s="238"/>
      <c r="L9" s="239">
        <v>1.0700000000000001E-2</v>
      </c>
      <c r="M9" s="240">
        <v>8.9999999999999993E-3</v>
      </c>
    </row>
    <row r="10" spans="1:14" x14ac:dyDescent="0.2">
      <c r="A10" s="218" t="s">
        <v>29</v>
      </c>
      <c r="B10" s="193" t="s">
        <v>155</v>
      </c>
      <c r="C10" s="203">
        <v>2205</v>
      </c>
      <c r="D10" s="203">
        <v>2689</v>
      </c>
      <c r="E10" s="203">
        <v>1635</v>
      </c>
      <c r="F10" s="203">
        <v>4103</v>
      </c>
      <c r="G10" s="203">
        <v>1591</v>
      </c>
      <c r="H10" s="203">
        <v>2172</v>
      </c>
      <c r="I10" s="203">
        <v>3305</v>
      </c>
      <c r="J10" s="203">
        <v>908</v>
      </c>
      <c r="K10" s="204"/>
      <c r="L10" s="207">
        <v>18608</v>
      </c>
      <c r="M10" s="211">
        <v>534431</v>
      </c>
      <c r="N10" s="10"/>
    </row>
    <row r="11" spans="1:14" ht="15" customHeight="1" x14ac:dyDescent="0.2">
      <c r="A11" s="317" t="s">
        <v>174</v>
      </c>
      <c r="B11" s="193" t="s">
        <v>155</v>
      </c>
      <c r="C11" s="199">
        <v>5.9000000000000004E-2</v>
      </c>
      <c r="D11" s="224">
        <v>8.6999999999999994E-2</v>
      </c>
      <c r="E11" s="199">
        <v>5.0999999999999997E-2</v>
      </c>
      <c r="F11" s="314">
        <v>6.4000000000000001E-2</v>
      </c>
      <c r="G11" s="199">
        <v>5.7999999999999996E-2</v>
      </c>
      <c r="H11" s="314">
        <v>6.7000000000000004E-2</v>
      </c>
      <c r="I11" s="200">
        <v>5.7999999999999996E-2</v>
      </c>
      <c r="J11" s="315">
        <v>4.2999999999999997E-2</v>
      </c>
      <c r="K11" s="241"/>
      <c r="L11" s="313">
        <v>6.2E-2</v>
      </c>
      <c r="M11" s="240">
        <v>5.7000000000000002E-2</v>
      </c>
      <c r="N11" s="1" t="s">
        <v>176</v>
      </c>
    </row>
    <row r="12" spans="1:14" x14ac:dyDescent="0.2">
      <c r="A12" s="218" t="s">
        <v>49</v>
      </c>
      <c r="B12" s="193" t="s">
        <v>155</v>
      </c>
      <c r="C12" s="199">
        <v>4.7871942553668898E-3</v>
      </c>
      <c r="D12" s="199">
        <v>4.9971337413650301E-3</v>
      </c>
      <c r="E12" s="224">
        <v>5.73294270904903E-3</v>
      </c>
      <c r="F12" s="199">
        <v>4.6773252667949503E-3</v>
      </c>
      <c r="G12" s="242">
        <v>3.7257133781566001E-3</v>
      </c>
      <c r="H12" s="242">
        <v>4.08794555751202E-3</v>
      </c>
      <c r="I12" s="199">
        <v>4.7999999999999996E-3</v>
      </c>
      <c r="J12" s="233">
        <v>4.6454940474087696E-3</v>
      </c>
      <c r="K12" s="234"/>
      <c r="L12" s="229">
        <v>4.7000000000000002E-3</v>
      </c>
      <c r="M12" s="230">
        <v>4.7000000000000002E-3</v>
      </c>
    </row>
    <row r="13" spans="1:14" x14ac:dyDescent="0.2">
      <c r="A13" s="218" t="s">
        <v>50</v>
      </c>
      <c r="B13" s="193" t="s">
        <v>155</v>
      </c>
      <c r="C13" s="197">
        <v>832</v>
      </c>
      <c r="D13" s="197">
        <v>863</v>
      </c>
      <c r="E13" s="195">
        <v>1043</v>
      </c>
      <c r="F13" s="195">
        <v>1772</v>
      </c>
      <c r="G13" s="198">
        <v>563</v>
      </c>
      <c r="H13" s="198">
        <v>859</v>
      </c>
      <c r="I13" s="195">
        <v>1740</v>
      </c>
      <c r="J13" s="198">
        <v>526</v>
      </c>
      <c r="K13" s="202"/>
      <c r="L13" s="208">
        <v>8198</v>
      </c>
      <c r="M13" s="211">
        <v>274213</v>
      </c>
    </row>
    <row r="14" spans="1:14" x14ac:dyDescent="0.2">
      <c r="A14" s="218" t="s">
        <v>4</v>
      </c>
      <c r="B14" s="193" t="s">
        <v>155</v>
      </c>
      <c r="C14" s="243">
        <v>6.3522385311599204E-3</v>
      </c>
      <c r="D14" s="244">
        <v>1.03764353007255E-2</v>
      </c>
      <c r="E14" s="245">
        <v>7.9810477598650006E-3</v>
      </c>
      <c r="F14" s="245">
        <v>7.8685703274919503E-3</v>
      </c>
      <c r="G14" s="244">
        <v>1.31160993170628E-2</v>
      </c>
      <c r="H14" s="245">
        <v>7.1194022747822798E-3</v>
      </c>
      <c r="I14" s="235">
        <v>1.04E-2</v>
      </c>
      <c r="J14" s="244">
        <v>9.4941180626700108E-3</v>
      </c>
      <c r="K14" s="246"/>
      <c r="L14" s="247">
        <v>8.9999999999999993E-3</v>
      </c>
      <c r="M14" s="230">
        <v>7.5900865013212122E-3</v>
      </c>
    </row>
    <row r="15" spans="1:14" ht="13.5" thickBot="1" x14ac:dyDescent="0.25">
      <c r="A15" s="11" t="s">
        <v>28</v>
      </c>
      <c r="B15" s="13" t="s">
        <v>155</v>
      </c>
      <c r="C15" s="219">
        <v>1104</v>
      </c>
      <c r="D15" s="219">
        <v>1792</v>
      </c>
      <c r="E15" s="219">
        <v>1452</v>
      </c>
      <c r="F15" s="219">
        <v>2981</v>
      </c>
      <c r="G15" s="219">
        <v>1982</v>
      </c>
      <c r="H15" s="219">
        <v>1496</v>
      </c>
      <c r="I15" s="219">
        <v>3767</v>
      </c>
      <c r="J15" s="219">
        <v>1075</v>
      </c>
      <c r="K15" s="220"/>
      <c r="L15" s="221">
        <v>15649</v>
      </c>
      <c r="M15" s="212">
        <v>443839</v>
      </c>
      <c r="N15" s="9"/>
    </row>
    <row r="17" spans="1:14" x14ac:dyDescent="0.2">
      <c r="A17" s="2" t="s">
        <v>199</v>
      </c>
    </row>
    <row r="18" spans="1:14" ht="15" x14ac:dyDescent="0.25">
      <c r="A18" s="12" t="s">
        <v>37</v>
      </c>
      <c r="C18" s="8" t="s">
        <v>12</v>
      </c>
      <c r="E18" s="222"/>
      <c r="F18" s="1" t="s">
        <v>173</v>
      </c>
      <c r="J18" s="7"/>
      <c r="L18" s="1"/>
      <c r="N18" s="2"/>
    </row>
    <row r="19" spans="1:14" ht="15" x14ac:dyDescent="0.25">
      <c r="A19" s="12" t="s">
        <v>200</v>
      </c>
      <c r="C19" s="196" t="s">
        <v>13</v>
      </c>
      <c r="J19" s="7"/>
      <c r="L19" s="1"/>
      <c r="N19" s="2"/>
    </row>
    <row r="20" spans="1:14" x14ac:dyDescent="0.2">
      <c r="C20" s="6" t="s">
        <v>14</v>
      </c>
    </row>
    <row r="21" spans="1:14" x14ac:dyDescent="0.2">
      <c r="C21" s="223" t="s">
        <v>157</v>
      </c>
    </row>
    <row r="23" spans="1:14" x14ac:dyDescent="0.2">
      <c r="L23" s="2"/>
    </row>
  </sheetData>
  <hyperlinks>
    <hyperlink ref="A18" r:id="rId1"/>
    <hyperlink ref="A19" r:id="rId2"/>
  </hyperlinks>
  <pageMargins left="0.7" right="0.7" top="0.75" bottom="0.75" header="0.3" footer="0.3"/>
  <pageSetup paperSize="9" orientation="portrait" horizontalDpi="300" verticalDpi="30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5"/>
  <sheetViews>
    <sheetView workbookViewId="0">
      <selection activeCell="K22" sqref="K22"/>
    </sheetView>
  </sheetViews>
  <sheetFormatPr defaultRowHeight="14.25" x14ac:dyDescent="0.2"/>
  <cols>
    <col min="1" max="1" width="15.5703125" style="98" customWidth="1"/>
    <col min="2" max="2" width="14" style="98" customWidth="1"/>
    <col min="3" max="3" width="12.42578125" style="98" customWidth="1"/>
    <col min="4" max="4" width="11.28515625" style="98" customWidth="1"/>
    <col min="5" max="5" width="12.28515625" style="98" customWidth="1"/>
    <col min="6" max="7" width="15.42578125" style="98" bestFit="1" customWidth="1"/>
    <col min="8" max="8" width="13" style="98" customWidth="1"/>
    <col min="9" max="10" width="12.7109375" style="98" customWidth="1"/>
    <col min="11" max="11" width="14.7109375" style="98" customWidth="1"/>
    <col min="12" max="16384" width="9.140625" style="98"/>
  </cols>
  <sheetData>
    <row r="1" spans="1:11" ht="18" x14ac:dyDescent="0.25">
      <c r="A1" s="4" t="s">
        <v>81</v>
      </c>
    </row>
    <row r="2" spans="1:11" ht="15.75" thickBot="1" x14ac:dyDescent="0.3">
      <c r="A2" s="311" t="s">
        <v>80</v>
      </c>
    </row>
    <row r="3" spans="1:11" s="103" customFormat="1" ht="57.75" customHeight="1" thickBot="1" x14ac:dyDescent="0.3">
      <c r="A3" s="101" t="s">
        <v>30</v>
      </c>
      <c r="B3" s="259" t="s">
        <v>79</v>
      </c>
      <c r="C3" s="102" t="s">
        <v>63</v>
      </c>
      <c r="D3" s="102" t="s">
        <v>194</v>
      </c>
      <c r="E3" s="102" t="s">
        <v>7</v>
      </c>
      <c r="F3" s="102" t="s">
        <v>8</v>
      </c>
      <c r="G3" s="102" t="s">
        <v>9</v>
      </c>
      <c r="H3" s="102" t="s">
        <v>171</v>
      </c>
      <c r="I3" s="102" t="s">
        <v>11</v>
      </c>
      <c r="J3" s="102" t="s">
        <v>172</v>
      </c>
      <c r="K3" s="162" t="s">
        <v>1</v>
      </c>
    </row>
    <row r="4" spans="1:11" x14ac:dyDescent="0.2">
      <c r="A4" s="254" t="s">
        <v>5</v>
      </c>
      <c r="B4" s="255">
        <v>7</v>
      </c>
      <c r="C4" s="255">
        <v>9.5</v>
      </c>
      <c r="D4" s="255">
        <v>7.2</v>
      </c>
      <c r="E4" s="255">
        <v>6.2</v>
      </c>
      <c r="F4" s="255">
        <v>7.6</v>
      </c>
      <c r="G4" s="255">
        <v>8</v>
      </c>
      <c r="H4" s="255">
        <v>6.9</v>
      </c>
      <c r="I4" s="255">
        <v>6.8</v>
      </c>
      <c r="J4" s="255">
        <v>7.1562501404695196</v>
      </c>
      <c r="K4" s="256">
        <v>5.8</v>
      </c>
    </row>
    <row r="5" spans="1:11" x14ac:dyDescent="0.2">
      <c r="A5" s="104" t="s">
        <v>26</v>
      </c>
      <c r="B5" s="248">
        <v>7.6</v>
      </c>
      <c r="C5" s="248">
        <v>10.7</v>
      </c>
      <c r="D5" s="248">
        <v>8.1</v>
      </c>
      <c r="E5" s="248">
        <v>6.9</v>
      </c>
      <c r="F5" s="248">
        <v>8.3000000000000007</v>
      </c>
      <c r="G5" s="248">
        <v>8.6</v>
      </c>
      <c r="H5" s="248">
        <v>7.7</v>
      </c>
      <c r="I5" s="248">
        <v>7.5</v>
      </c>
      <c r="J5" s="248">
        <v>7.9725243068421303</v>
      </c>
      <c r="K5" s="250">
        <v>6.5</v>
      </c>
    </row>
    <row r="6" spans="1:11" x14ac:dyDescent="0.2">
      <c r="A6" s="104" t="s">
        <v>48</v>
      </c>
      <c r="B6" s="248">
        <v>8.9</v>
      </c>
      <c r="C6" s="248">
        <v>12.2</v>
      </c>
      <c r="D6" s="248">
        <v>9.6999999999999993</v>
      </c>
      <c r="E6" s="248">
        <v>7.7</v>
      </c>
      <c r="F6" s="248">
        <v>9.6</v>
      </c>
      <c r="G6" s="248">
        <v>9.6999999999999993</v>
      </c>
      <c r="H6" s="248">
        <v>8.8000000000000007</v>
      </c>
      <c r="I6" s="248">
        <v>8.4</v>
      </c>
      <c r="J6" s="248">
        <v>9.0734934554453801</v>
      </c>
      <c r="K6" s="250">
        <v>7.3</v>
      </c>
    </row>
    <row r="7" spans="1:11" x14ac:dyDescent="0.2">
      <c r="A7" s="104" t="s">
        <v>52</v>
      </c>
      <c r="B7" s="248">
        <v>9.5514373447312799</v>
      </c>
      <c r="C7" s="248">
        <v>13.5439272215116</v>
      </c>
      <c r="D7" s="248">
        <v>11.0081709704159</v>
      </c>
      <c r="E7" s="248">
        <v>8.5412278036306297</v>
      </c>
      <c r="F7" s="248">
        <v>10.7836193297061</v>
      </c>
      <c r="G7" s="248">
        <v>10.447450448521201</v>
      </c>
      <c r="H7" s="248">
        <v>10.199999999999999</v>
      </c>
      <c r="I7" s="248">
        <v>9.26396219331758</v>
      </c>
      <c r="J7" s="248">
        <v>10.1574055390784</v>
      </c>
      <c r="K7" s="250">
        <v>8.3000000000000007</v>
      </c>
    </row>
    <row r="8" spans="1:11" ht="15" thickBot="1" x14ac:dyDescent="0.25">
      <c r="A8" s="158" t="s">
        <v>155</v>
      </c>
      <c r="B8" s="249">
        <v>11.1</v>
      </c>
      <c r="C8" s="249">
        <v>14.7</v>
      </c>
      <c r="D8" s="249">
        <v>12</v>
      </c>
      <c r="E8" s="249">
        <v>9.4</v>
      </c>
      <c r="F8" s="249">
        <v>11.9</v>
      </c>
      <c r="G8" s="249">
        <v>11.4</v>
      </c>
      <c r="H8" s="249">
        <v>10.7</v>
      </c>
      <c r="I8" s="249">
        <v>10.3</v>
      </c>
      <c r="J8" s="249">
        <v>11.1836136054813</v>
      </c>
      <c r="K8" s="253">
        <v>9.1</v>
      </c>
    </row>
    <row r="9" spans="1:11" x14ac:dyDescent="0.2">
      <c r="A9" s="98" t="s">
        <v>177</v>
      </c>
    </row>
    <row r="10" spans="1:11" x14ac:dyDescent="0.2">
      <c r="A10" s="106"/>
      <c r="B10" s="98" t="s">
        <v>83</v>
      </c>
    </row>
    <row r="12" spans="1:11" ht="15.75" thickBot="1" x14ac:dyDescent="0.3">
      <c r="A12" s="311" t="s">
        <v>82</v>
      </c>
    </row>
    <row r="13" spans="1:11" s="103" customFormat="1" ht="75" customHeight="1" thickBot="1" x14ac:dyDescent="0.3">
      <c r="A13" s="101" t="s">
        <v>30</v>
      </c>
      <c r="B13" s="259" t="s">
        <v>79</v>
      </c>
      <c r="C13" s="102" t="s">
        <v>63</v>
      </c>
      <c r="D13" s="102" t="s">
        <v>194</v>
      </c>
      <c r="E13" s="102" t="s">
        <v>7</v>
      </c>
      <c r="F13" s="102" t="s">
        <v>8</v>
      </c>
      <c r="G13" s="102" t="s">
        <v>9</v>
      </c>
      <c r="H13" s="102" t="s">
        <v>171</v>
      </c>
      <c r="I13" s="102" t="s">
        <v>11</v>
      </c>
      <c r="J13" s="102" t="s">
        <v>172</v>
      </c>
      <c r="K13" s="161" t="s">
        <v>1</v>
      </c>
    </row>
    <row r="14" spans="1:11" x14ac:dyDescent="0.2">
      <c r="A14" s="254" t="s">
        <v>5</v>
      </c>
      <c r="B14" s="257">
        <v>8985</v>
      </c>
      <c r="C14" s="257">
        <v>13287</v>
      </c>
      <c r="D14" s="257">
        <v>10024</v>
      </c>
      <c r="E14" s="257">
        <v>17741</v>
      </c>
      <c r="F14" s="257">
        <v>9389</v>
      </c>
      <c r="G14" s="257">
        <v>13282</v>
      </c>
      <c r="H14" s="257">
        <v>18710.861420255998</v>
      </c>
      <c r="I14" s="257">
        <v>6062</v>
      </c>
      <c r="J14" s="257">
        <v>97480.861420255998</v>
      </c>
      <c r="K14" s="258">
        <v>2582233</v>
      </c>
    </row>
    <row r="15" spans="1:11" x14ac:dyDescent="0.2">
      <c r="A15" s="104" t="s">
        <v>26</v>
      </c>
      <c r="B15" s="107">
        <v>9689</v>
      </c>
      <c r="C15" s="107">
        <v>14945</v>
      </c>
      <c r="D15" s="107">
        <v>11447</v>
      </c>
      <c r="E15" s="107">
        <v>20039</v>
      </c>
      <c r="F15" s="107">
        <v>10250</v>
      </c>
      <c r="G15" s="107">
        <v>14217</v>
      </c>
      <c r="H15" s="107">
        <v>21392.869780879999</v>
      </c>
      <c r="I15" s="107">
        <v>6758</v>
      </c>
      <c r="J15" s="107">
        <v>108737.86978088001</v>
      </c>
      <c r="K15" s="251">
        <v>2912592</v>
      </c>
    </row>
    <row r="16" spans="1:11" x14ac:dyDescent="0.2">
      <c r="A16" s="104" t="s">
        <v>48</v>
      </c>
      <c r="B16" s="107">
        <v>11376</v>
      </c>
      <c r="C16" s="107">
        <v>16978</v>
      </c>
      <c r="D16" s="107">
        <v>13704</v>
      </c>
      <c r="E16" s="107">
        <v>22382</v>
      </c>
      <c r="F16" s="107">
        <v>11881</v>
      </c>
      <c r="G16" s="107">
        <v>16184</v>
      </c>
      <c r="H16" s="107">
        <v>24099.55746104</v>
      </c>
      <c r="I16" s="107">
        <v>7591</v>
      </c>
      <c r="J16" s="107">
        <v>124195.55746104001</v>
      </c>
      <c r="K16" s="251">
        <v>3305363</v>
      </c>
    </row>
    <row r="17" spans="1:11" x14ac:dyDescent="0.2">
      <c r="A17" s="104" t="s">
        <v>52</v>
      </c>
      <c r="B17" s="107">
        <v>12380</v>
      </c>
      <c r="C17" s="107">
        <v>18848</v>
      </c>
      <c r="D17" s="107">
        <v>15803</v>
      </c>
      <c r="E17" s="107">
        <v>25017</v>
      </c>
      <c r="F17" s="107">
        <v>13398</v>
      </c>
      <c r="G17" s="107">
        <v>17563</v>
      </c>
      <c r="H17" s="107">
        <v>28492.494886111999</v>
      </c>
      <c r="I17" s="107">
        <v>8390</v>
      </c>
      <c r="J17" s="107">
        <v>139891.49488611199</v>
      </c>
      <c r="K17" s="251">
        <v>3775531</v>
      </c>
    </row>
    <row r="18" spans="1:11" ht="15" thickBot="1" x14ac:dyDescent="0.25">
      <c r="A18" s="159" t="s">
        <v>155</v>
      </c>
      <c r="B18" s="261">
        <v>14593</v>
      </c>
      <c r="C18" s="261">
        <v>20594</v>
      </c>
      <c r="D18" s="261">
        <v>17373</v>
      </c>
      <c r="E18" s="261">
        <v>27822</v>
      </c>
      <c r="F18" s="261">
        <v>14865</v>
      </c>
      <c r="G18" s="261">
        <v>19012</v>
      </c>
      <c r="H18" s="261">
        <v>31827</v>
      </c>
      <c r="I18" s="261">
        <v>9468</v>
      </c>
      <c r="J18" s="261">
        <v>155554</v>
      </c>
      <c r="K18" s="252">
        <v>4187797</v>
      </c>
    </row>
    <row r="19" spans="1:11" x14ac:dyDescent="0.2">
      <c r="K19" s="155"/>
    </row>
    <row r="20" spans="1:11" x14ac:dyDescent="0.2">
      <c r="A20" s="98" t="s">
        <v>195</v>
      </c>
      <c r="C20" s="108"/>
    </row>
    <row r="21" spans="1:11" ht="15" x14ac:dyDescent="0.25">
      <c r="A21" s="12" t="s">
        <v>196</v>
      </c>
      <c r="C21" s="108"/>
    </row>
    <row r="22" spans="1:11" s="103" customFormat="1" ht="84.75" customHeight="1" x14ac:dyDescent="0.2">
      <c r="A22" s="318"/>
      <c r="B22" s="318"/>
      <c r="C22" s="318"/>
      <c r="D22" s="318"/>
      <c r="E22" s="318"/>
      <c r="F22" s="318"/>
      <c r="G22" s="318"/>
      <c r="H22" s="318"/>
      <c r="I22" s="318"/>
      <c r="J22" s="191"/>
    </row>
    <row r="23" spans="1:11" x14ac:dyDescent="0.2">
      <c r="C23" s="108"/>
    </row>
    <row r="24" spans="1:11" x14ac:dyDescent="0.2">
      <c r="C24" s="108"/>
    </row>
    <row r="25" spans="1:11" x14ac:dyDescent="0.2">
      <c r="C25" s="108"/>
    </row>
  </sheetData>
  <mergeCells count="1">
    <mergeCell ref="A22:I22"/>
  </mergeCells>
  <hyperlinks>
    <hyperlink ref="A21" r:id="rId1"/>
  </hyperlinks>
  <pageMargins left="0.7" right="0.7" top="0.75" bottom="0.75" header="0.3" footer="0.3"/>
  <pageSetup paperSize="9" orientation="portrait" horizontalDpi="300" verticalDpi="30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23"/>
  <sheetViews>
    <sheetView showGridLines="0" workbookViewId="0">
      <pane xSplit="7" topLeftCell="H1" activePane="topRight" state="frozen"/>
      <selection pane="topRight" activeCell="E20" sqref="E20"/>
    </sheetView>
  </sheetViews>
  <sheetFormatPr defaultColWidth="0" defaultRowHeight="15" customHeight="1" zeroHeight="1" x14ac:dyDescent="0.25"/>
  <cols>
    <col min="1" max="1" width="38.5703125" customWidth="1"/>
    <col min="2" max="2" width="11.42578125" customWidth="1"/>
    <col min="3" max="3" width="10.140625" bestFit="1" customWidth="1"/>
    <col min="4" max="4" width="10.140625" customWidth="1"/>
    <col min="5" max="5" width="11.28515625" customWidth="1"/>
    <col min="6" max="6" width="10.140625" bestFit="1" customWidth="1"/>
    <col min="7" max="7" width="10.140625" customWidth="1"/>
    <col min="8" max="8" width="9.140625" customWidth="1"/>
    <col min="9" max="9" width="12.140625" customWidth="1"/>
    <col min="10" max="10" width="9.140625" customWidth="1"/>
    <col min="11" max="11" width="12" customWidth="1"/>
    <col min="12" max="12" width="12.5703125" customWidth="1"/>
    <col min="13" max="13" width="14.28515625" customWidth="1"/>
    <col min="14" max="14" width="9.140625" customWidth="1"/>
    <col min="15" max="15" width="12.140625" customWidth="1"/>
    <col min="16" max="16" width="9.140625" customWidth="1"/>
    <col min="17" max="17" width="12.7109375" customWidth="1"/>
    <col min="18" max="18" width="13" customWidth="1"/>
    <col min="19" max="19" width="13.42578125" customWidth="1"/>
    <col min="20" max="20" width="9.140625" customWidth="1"/>
    <col min="21" max="21" width="11.85546875" customWidth="1"/>
    <col min="22" max="22" width="9.140625" customWidth="1"/>
    <col min="23" max="23" width="12" customWidth="1"/>
    <col min="24" max="24" width="12.7109375" customWidth="1"/>
    <col min="25" max="25" width="13.28515625" customWidth="1"/>
    <col min="26" max="26" width="9.140625" customWidth="1"/>
    <col min="27" max="27" width="13.140625" customWidth="1"/>
    <col min="28" max="28" width="9.140625" customWidth="1"/>
    <col min="29" max="29" width="11.7109375" customWidth="1"/>
    <col min="30" max="30" width="14" customWidth="1"/>
    <col min="31" max="31" width="13.42578125" customWidth="1"/>
    <col min="32" max="32" width="9.140625" customWidth="1"/>
    <col min="33" max="33" width="12" customWidth="1"/>
    <col min="34" max="34" width="9.140625" customWidth="1"/>
    <col min="35" max="35" width="11.5703125" customWidth="1"/>
    <col min="36" max="36" width="13.42578125" customWidth="1"/>
    <col min="37" max="37" width="14.42578125" customWidth="1"/>
    <col min="38" max="38" width="9.140625" customWidth="1"/>
    <col min="39" max="16384" width="9.140625" hidden="1"/>
  </cols>
  <sheetData>
    <row r="1" spans="1:37" x14ac:dyDescent="0.25"/>
    <row r="2" spans="1:37" ht="18" x14ac:dyDescent="0.25">
      <c r="A2" s="332" t="s">
        <v>178</v>
      </c>
      <c r="B2" s="333"/>
      <c r="C2" s="333"/>
      <c r="D2" s="333"/>
      <c r="E2" s="333"/>
      <c r="F2" s="333"/>
      <c r="G2" s="333"/>
      <c r="H2" s="333"/>
      <c r="I2" s="333"/>
      <c r="J2" s="333"/>
      <c r="K2" s="333"/>
      <c r="L2" s="333"/>
    </row>
    <row r="3" spans="1:37" ht="15.75" thickBot="1" x14ac:dyDescent="0.3"/>
    <row r="4" spans="1:37" x14ac:dyDescent="0.25">
      <c r="A4" s="319" t="s">
        <v>161</v>
      </c>
      <c r="B4" s="321" t="s">
        <v>56</v>
      </c>
      <c r="C4" s="321"/>
      <c r="D4" s="321"/>
      <c r="E4" s="321"/>
      <c r="F4" s="321"/>
      <c r="G4" s="322"/>
      <c r="H4" s="323" t="s">
        <v>162</v>
      </c>
      <c r="I4" s="324"/>
      <c r="J4" s="324"/>
      <c r="K4" s="324"/>
      <c r="L4" s="324"/>
      <c r="M4" s="325"/>
      <c r="N4" s="326" t="s">
        <v>24</v>
      </c>
      <c r="O4" s="321"/>
      <c r="P4" s="321"/>
      <c r="Q4" s="321"/>
      <c r="R4" s="321"/>
      <c r="S4" s="322"/>
      <c r="T4" s="323" t="s">
        <v>23</v>
      </c>
      <c r="U4" s="324"/>
      <c r="V4" s="324"/>
      <c r="W4" s="324"/>
      <c r="X4" s="324"/>
      <c r="Y4" s="325"/>
      <c r="Z4" s="326" t="s">
        <v>25</v>
      </c>
      <c r="AA4" s="321"/>
      <c r="AB4" s="321"/>
      <c r="AC4" s="321"/>
      <c r="AD4" s="321"/>
      <c r="AE4" s="322"/>
      <c r="AF4" s="323" t="s">
        <v>163</v>
      </c>
      <c r="AG4" s="324"/>
      <c r="AH4" s="324"/>
      <c r="AI4" s="324"/>
      <c r="AJ4" s="324"/>
      <c r="AK4" s="325"/>
    </row>
    <row r="5" spans="1:37" x14ac:dyDescent="0.25">
      <c r="A5" s="320"/>
      <c r="B5" s="331" t="s">
        <v>52</v>
      </c>
      <c r="C5" s="331"/>
      <c r="D5" s="331"/>
      <c r="E5" s="331" t="s">
        <v>155</v>
      </c>
      <c r="F5" s="331"/>
      <c r="G5" s="327"/>
      <c r="H5" s="328" t="s">
        <v>52</v>
      </c>
      <c r="I5" s="329"/>
      <c r="J5" s="329" t="s">
        <v>155</v>
      </c>
      <c r="K5" s="329"/>
      <c r="L5" s="329" t="s">
        <v>164</v>
      </c>
      <c r="M5" s="334" t="s">
        <v>180</v>
      </c>
      <c r="N5" s="330" t="s">
        <v>52</v>
      </c>
      <c r="O5" s="331"/>
      <c r="P5" s="331" t="s">
        <v>155</v>
      </c>
      <c r="Q5" s="331"/>
      <c r="R5" s="331" t="s">
        <v>164</v>
      </c>
      <c r="S5" s="327" t="s">
        <v>180</v>
      </c>
      <c r="T5" s="328" t="s">
        <v>52</v>
      </c>
      <c r="U5" s="329"/>
      <c r="V5" s="329" t="s">
        <v>155</v>
      </c>
      <c r="W5" s="329"/>
      <c r="X5" s="329" t="s">
        <v>164</v>
      </c>
      <c r="Y5" s="334" t="s">
        <v>180</v>
      </c>
      <c r="Z5" s="330" t="s">
        <v>52</v>
      </c>
      <c r="AA5" s="331"/>
      <c r="AB5" s="331" t="s">
        <v>155</v>
      </c>
      <c r="AC5" s="331"/>
      <c r="AD5" s="331" t="s">
        <v>164</v>
      </c>
      <c r="AE5" s="327" t="s">
        <v>180</v>
      </c>
      <c r="AF5" s="328" t="s">
        <v>52</v>
      </c>
      <c r="AG5" s="329"/>
      <c r="AH5" s="329" t="s">
        <v>155</v>
      </c>
      <c r="AI5" s="329"/>
      <c r="AJ5" s="329" t="s">
        <v>164</v>
      </c>
      <c r="AK5" s="334" t="s">
        <v>180</v>
      </c>
    </row>
    <row r="6" spans="1:37" ht="56.25" customHeight="1" x14ac:dyDescent="0.25">
      <c r="A6" s="320"/>
      <c r="B6" s="262" t="s">
        <v>165</v>
      </c>
      <c r="C6" s="300" t="s">
        <v>57</v>
      </c>
      <c r="D6" s="300" t="s">
        <v>166</v>
      </c>
      <c r="E6" s="262" t="s">
        <v>165</v>
      </c>
      <c r="F6" s="300" t="s">
        <v>57</v>
      </c>
      <c r="G6" s="301" t="s">
        <v>166</v>
      </c>
      <c r="H6" s="302" t="s">
        <v>17</v>
      </c>
      <c r="I6" s="298" t="s">
        <v>58</v>
      </c>
      <c r="J6" s="298" t="s">
        <v>17</v>
      </c>
      <c r="K6" s="298" t="s">
        <v>58</v>
      </c>
      <c r="L6" s="329"/>
      <c r="M6" s="334"/>
      <c r="N6" s="299" t="s">
        <v>17</v>
      </c>
      <c r="O6" s="300" t="s">
        <v>58</v>
      </c>
      <c r="P6" s="300" t="s">
        <v>17</v>
      </c>
      <c r="Q6" s="300" t="s">
        <v>58</v>
      </c>
      <c r="R6" s="331"/>
      <c r="S6" s="327"/>
      <c r="T6" s="302" t="s">
        <v>17</v>
      </c>
      <c r="U6" s="298" t="s">
        <v>58</v>
      </c>
      <c r="V6" s="298" t="s">
        <v>17</v>
      </c>
      <c r="W6" s="298" t="s">
        <v>58</v>
      </c>
      <c r="X6" s="329"/>
      <c r="Y6" s="334"/>
      <c r="Z6" s="299" t="s">
        <v>17</v>
      </c>
      <c r="AA6" s="300" t="s">
        <v>58</v>
      </c>
      <c r="AB6" s="300" t="s">
        <v>17</v>
      </c>
      <c r="AC6" s="300" t="s">
        <v>58</v>
      </c>
      <c r="AD6" s="331"/>
      <c r="AE6" s="327"/>
      <c r="AF6" s="302" t="s">
        <v>17</v>
      </c>
      <c r="AG6" s="298" t="s">
        <v>58</v>
      </c>
      <c r="AH6" s="298" t="s">
        <v>17</v>
      </c>
      <c r="AI6" s="298" t="s">
        <v>58</v>
      </c>
      <c r="AJ6" s="329"/>
      <c r="AK6" s="334"/>
    </row>
    <row r="7" spans="1:37" x14ac:dyDescent="0.25">
      <c r="A7" s="163" t="s">
        <v>1</v>
      </c>
      <c r="B7" s="164">
        <v>7367</v>
      </c>
      <c r="C7" s="164">
        <v>56458662</v>
      </c>
      <c r="D7" s="164">
        <v>44824915</v>
      </c>
      <c r="E7" s="164">
        <v>7392</v>
      </c>
      <c r="F7" s="164">
        <v>58029147</v>
      </c>
      <c r="G7" s="165">
        <v>46094999</v>
      </c>
      <c r="H7" s="166">
        <v>507183</v>
      </c>
      <c r="I7" s="167">
        <f>H7/C7</f>
        <v>8.9832628339651405E-3</v>
      </c>
      <c r="J7" s="164">
        <v>534431</v>
      </c>
      <c r="K7" s="167">
        <f>J7/F7</f>
        <v>9.2096993946852255E-3</v>
      </c>
      <c r="L7" s="168">
        <f t="shared" ref="L7:L16" si="0">K7-I7</f>
        <v>2.2643656072008495E-4</v>
      </c>
      <c r="M7" s="169" t="s">
        <v>61</v>
      </c>
      <c r="N7" s="263">
        <v>3695035</v>
      </c>
      <c r="O7" s="167">
        <f>N7/D7</f>
        <v>8.2432615878914664E-2</v>
      </c>
      <c r="P7" s="264">
        <v>4187797</v>
      </c>
      <c r="Q7" s="167">
        <f>P7/G7</f>
        <v>9.0851439220120164E-2</v>
      </c>
      <c r="R7" s="168">
        <f t="shared" ref="R7:R8" si="1">Q7-O7</f>
        <v>8.4188233412055002E-3</v>
      </c>
      <c r="S7" s="169" t="s">
        <v>61</v>
      </c>
      <c r="T7" s="263">
        <v>428343</v>
      </c>
      <c r="U7" s="167">
        <f t="shared" ref="U7:U16" si="2">T7/$C7</f>
        <v>7.5868429188066834E-3</v>
      </c>
      <c r="V7" s="264">
        <v>443839</v>
      </c>
      <c r="W7" s="167">
        <f t="shared" ref="W7:W8" si="3">V7/$F7</f>
        <v>7.6485528901536325E-3</v>
      </c>
      <c r="X7" s="168">
        <f t="shared" ref="X7:X16" si="4">W7-U7</f>
        <v>6.1709971346949125E-5</v>
      </c>
      <c r="Y7" s="170" t="s">
        <v>61</v>
      </c>
      <c r="Z7" s="263">
        <v>359681</v>
      </c>
      <c r="AA7" s="168">
        <f>Z7/D7</f>
        <v>8.024131222557811E-3</v>
      </c>
      <c r="AB7" s="264">
        <v>367723</v>
      </c>
      <c r="AC7" s="168">
        <f>AB7/G7</f>
        <v>7.9775031560365157E-3</v>
      </c>
      <c r="AD7" s="168">
        <f t="shared" ref="AD7:AD16" si="5">AC7-AA7</f>
        <v>-4.6628066521295364E-5</v>
      </c>
      <c r="AE7" s="169" t="s">
        <v>61</v>
      </c>
      <c r="AF7" s="263">
        <v>258156</v>
      </c>
      <c r="AG7" s="168">
        <f>AF7/C7</f>
        <v>4.5724781788133769E-3</v>
      </c>
      <c r="AH7" s="264">
        <v>274213</v>
      </c>
      <c r="AI7" s="168">
        <f>AH7/F7</f>
        <v>4.7254356504671698E-3</v>
      </c>
      <c r="AJ7" s="168">
        <f>AI7-AG7</f>
        <v>1.5295747165379285E-4</v>
      </c>
      <c r="AK7" s="170" t="s">
        <v>61</v>
      </c>
    </row>
    <row r="8" spans="1:37" x14ac:dyDescent="0.25">
      <c r="A8" s="171" t="s">
        <v>167</v>
      </c>
      <c r="B8" s="172">
        <v>246</v>
      </c>
      <c r="C8" s="164">
        <v>1687315</v>
      </c>
      <c r="D8" s="164">
        <v>1346160</v>
      </c>
      <c r="E8" s="172">
        <v>246</v>
      </c>
      <c r="F8" s="164">
        <v>1742530</v>
      </c>
      <c r="G8" s="165">
        <v>1390910</v>
      </c>
      <c r="H8" s="166">
        <v>17321</v>
      </c>
      <c r="I8" s="167">
        <f t="shared" ref="I8:I16" si="6">H8/C8</f>
        <v>1.0265421690674237E-2</v>
      </c>
      <c r="J8" s="164">
        <v>18608</v>
      </c>
      <c r="K8" s="167">
        <f t="shared" ref="K8:K14" si="7">J8/F8</f>
        <v>1.067872576081904E-2</v>
      </c>
      <c r="L8" s="167">
        <f t="shared" si="0"/>
        <v>4.1330407014480292E-4</v>
      </c>
      <c r="M8" s="173" t="s">
        <v>159</v>
      </c>
      <c r="N8" s="263">
        <v>137095</v>
      </c>
      <c r="O8" s="167">
        <f>N8/D8</f>
        <v>0.10184153443869971</v>
      </c>
      <c r="P8" s="264">
        <v>155554</v>
      </c>
      <c r="Q8" s="167">
        <f>P8/G8</f>
        <v>0.11183613605481303</v>
      </c>
      <c r="R8" s="168">
        <f t="shared" si="1"/>
        <v>9.9946016161133189E-3</v>
      </c>
      <c r="S8" s="173" t="s">
        <v>159</v>
      </c>
      <c r="T8" s="263">
        <v>14883</v>
      </c>
      <c r="U8" s="167">
        <f t="shared" si="2"/>
        <v>8.820522546175432E-3</v>
      </c>
      <c r="V8" s="264">
        <v>15649</v>
      </c>
      <c r="W8" s="167">
        <f t="shared" si="3"/>
        <v>8.9806201327954187E-3</v>
      </c>
      <c r="X8" s="168">
        <f t="shared" si="4"/>
        <v>1.6009758661998663E-4</v>
      </c>
      <c r="Y8" s="173" t="s">
        <v>159</v>
      </c>
      <c r="Z8" s="263">
        <v>12671</v>
      </c>
      <c r="AA8" s="168">
        <f t="shared" ref="AA8:AA16" si="8">Z8/D8</f>
        <v>9.4126998276579301E-3</v>
      </c>
      <c r="AB8" s="264">
        <v>13221</v>
      </c>
      <c r="AC8" s="168">
        <f t="shared" ref="AC8:AC16" si="9">AB8/G8</f>
        <v>9.5052879050405853E-3</v>
      </c>
      <c r="AD8" s="168">
        <f t="shared" si="5"/>
        <v>9.258807738265519E-5</v>
      </c>
      <c r="AE8" s="173" t="s">
        <v>159</v>
      </c>
      <c r="AF8" s="263">
        <v>7843</v>
      </c>
      <c r="AG8" s="168">
        <f t="shared" ref="AG8:AG16" si="10">AF8/C8</f>
        <v>4.6482132856046441E-3</v>
      </c>
      <c r="AH8" s="264">
        <v>8198</v>
      </c>
      <c r="AI8" s="168">
        <f t="shared" ref="AI8:AI16" si="11">AH8/F8</f>
        <v>4.7046535784175886E-3</v>
      </c>
      <c r="AJ8" s="168">
        <f t="shared" ref="AJ8:AJ16" si="12">AI8-AG8</f>
        <v>5.6440292812944513E-5</v>
      </c>
      <c r="AK8" s="173" t="s">
        <v>168</v>
      </c>
    </row>
    <row r="9" spans="1:37" x14ac:dyDescent="0.25">
      <c r="A9" s="265" t="s">
        <v>59</v>
      </c>
      <c r="B9" s="266">
        <v>27</v>
      </c>
      <c r="C9" s="174">
        <v>172036</v>
      </c>
      <c r="D9" s="174">
        <v>129614</v>
      </c>
      <c r="E9" s="266">
        <v>27</v>
      </c>
      <c r="F9" s="174">
        <v>173797</v>
      </c>
      <c r="G9" s="175">
        <v>130963</v>
      </c>
      <c r="H9" s="176">
        <v>2082</v>
      </c>
      <c r="I9" s="177">
        <f t="shared" si="6"/>
        <v>1.2102118161315074E-2</v>
      </c>
      <c r="J9" s="266">
        <v>2205</v>
      </c>
      <c r="K9" s="178">
        <f t="shared" si="7"/>
        <v>1.2687215544572117E-2</v>
      </c>
      <c r="L9" s="177">
        <f t="shared" si="0"/>
        <v>5.8509738325704212E-4</v>
      </c>
      <c r="M9" s="179" t="s">
        <v>159</v>
      </c>
      <c r="N9" s="267">
        <v>12380</v>
      </c>
      <c r="O9" s="178">
        <f>N9/D9</f>
        <v>9.5514373447312784E-2</v>
      </c>
      <c r="P9" s="266">
        <v>14593</v>
      </c>
      <c r="Q9" s="178">
        <f>P9/G9</f>
        <v>0.11142841871368249</v>
      </c>
      <c r="R9" s="180">
        <f t="shared" ref="R9:R16" si="13">Q9-O9</f>
        <v>1.5914045266369706E-2</v>
      </c>
      <c r="S9" s="181" t="s">
        <v>159</v>
      </c>
      <c r="T9" s="267">
        <v>1109</v>
      </c>
      <c r="U9" s="178">
        <f t="shared" si="2"/>
        <v>6.4463251877514005E-3</v>
      </c>
      <c r="V9" s="266">
        <v>1104</v>
      </c>
      <c r="W9" s="178">
        <f t="shared" ref="W9:W16" si="14">V9/$F9</f>
        <v>6.352238531159916E-3</v>
      </c>
      <c r="X9" s="180">
        <f t="shared" si="4"/>
        <v>-9.4086656591484477E-5</v>
      </c>
      <c r="Y9" s="182" t="s">
        <v>160</v>
      </c>
      <c r="Z9" s="267">
        <v>1151</v>
      </c>
      <c r="AA9" s="180">
        <f t="shared" si="8"/>
        <v>8.8802135571774653E-3</v>
      </c>
      <c r="AB9" s="266">
        <v>1202</v>
      </c>
      <c r="AC9" s="180">
        <f t="shared" si="9"/>
        <v>9.1781648251796303E-3</v>
      </c>
      <c r="AD9" s="180">
        <f t="shared" si="5"/>
        <v>2.9795126800216502E-4</v>
      </c>
      <c r="AE9" s="181" t="s">
        <v>159</v>
      </c>
      <c r="AF9" s="267">
        <v>813</v>
      </c>
      <c r="AG9" s="180">
        <f t="shared" si="10"/>
        <v>4.7257550745192865E-3</v>
      </c>
      <c r="AH9" s="266">
        <v>832</v>
      </c>
      <c r="AI9" s="180">
        <f t="shared" si="11"/>
        <v>4.7871942553668933E-3</v>
      </c>
      <c r="AJ9" s="180">
        <f t="shared" si="12"/>
        <v>6.1439180847606793E-5</v>
      </c>
      <c r="AK9" s="181" t="s">
        <v>168</v>
      </c>
    </row>
    <row r="10" spans="1:37" x14ac:dyDescent="0.25">
      <c r="A10" s="265" t="s">
        <v>60</v>
      </c>
      <c r="B10" s="266">
        <v>21</v>
      </c>
      <c r="C10" s="174">
        <v>170926</v>
      </c>
      <c r="D10" s="174">
        <v>138604</v>
      </c>
      <c r="E10" s="266">
        <v>21</v>
      </c>
      <c r="F10" s="174">
        <v>172699</v>
      </c>
      <c r="G10" s="175">
        <v>140002</v>
      </c>
      <c r="H10" s="176">
        <v>2463</v>
      </c>
      <c r="I10" s="177">
        <f t="shared" si="6"/>
        <v>1.4409744567824673E-2</v>
      </c>
      <c r="J10" s="266">
        <v>2689</v>
      </c>
      <c r="K10" s="178">
        <f t="shared" si="7"/>
        <v>1.557044337257309E-2</v>
      </c>
      <c r="L10" s="177">
        <f t="shared" si="0"/>
        <v>1.1606988047484171E-3</v>
      </c>
      <c r="M10" s="179" t="s">
        <v>159</v>
      </c>
      <c r="N10" s="267">
        <v>18733</v>
      </c>
      <c r="O10" s="178">
        <f t="shared" ref="O10:O16" si="15">N10/D10</f>
        <v>0.13515482958644773</v>
      </c>
      <c r="P10" s="266">
        <v>20594</v>
      </c>
      <c r="Q10" s="178">
        <f t="shared" ref="Q10:Q16" si="16">P10/G10</f>
        <v>0.14709789860144856</v>
      </c>
      <c r="R10" s="180">
        <f t="shared" si="13"/>
        <v>1.1943069015000835E-2</v>
      </c>
      <c r="S10" s="181" t="s">
        <v>159</v>
      </c>
      <c r="T10" s="267">
        <v>1703</v>
      </c>
      <c r="U10" s="178">
        <f t="shared" si="2"/>
        <v>9.9633759638674043E-3</v>
      </c>
      <c r="V10" s="266">
        <v>1792</v>
      </c>
      <c r="W10" s="178">
        <f t="shared" si="14"/>
        <v>1.037643530072554E-2</v>
      </c>
      <c r="X10" s="180">
        <f t="shared" si="4"/>
        <v>4.1305933685813548E-4</v>
      </c>
      <c r="Y10" s="181" t="s">
        <v>159</v>
      </c>
      <c r="Z10" s="267">
        <v>1651</v>
      </c>
      <c r="AA10" s="180">
        <f t="shared" si="8"/>
        <v>1.1911633141900666E-2</v>
      </c>
      <c r="AB10" s="266">
        <v>1703</v>
      </c>
      <c r="AC10" s="180">
        <f t="shared" si="9"/>
        <v>1.2164111941257981E-2</v>
      </c>
      <c r="AD10" s="180">
        <f t="shared" si="5"/>
        <v>2.5247879935731514E-4</v>
      </c>
      <c r="AE10" s="181" t="s">
        <v>159</v>
      </c>
      <c r="AF10" s="267">
        <v>859</v>
      </c>
      <c r="AG10" s="180">
        <f t="shared" si="10"/>
        <v>5.0255666194727539E-3</v>
      </c>
      <c r="AH10" s="266">
        <v>863</v>
      </c>
      <c r="AI10" s="180">
        <f t="shared" si="11"/>
        <v>4.9971337413650336E-3</v>
      </c>
      <c r="AJ10" s="180">
        <f t="shared" si="12"/>
        <v>-2.8432878107720327E-5</v>
      </c>
      <c r="AK10" s="181" t="s">
        <v>168</v>
      </c>
    </row>
    <row r="11" spans="1:37" x14ac:dyDescent="0.25">
      <c r="A11" s="265" t="s">
        <v>18</v>
      </c>
      <c r="B11" s="266">
        <v>31</v>
      </c>
      <c r="C11" s="174">
        <v>179785</v>
      </c>
      <c r="D11" s="174">
        <v>143557</v>
      </c>
      <c r="E11" s="266">
        <v>31</v>
      </c>
      <c r="F11" s="174">
        <v>181931</v>
      </c>
      <c r="G11" s="175">
        <v>145251</v>
      </c>
      <c r="H11" s="176">
        <v>1520</v>
      </c>
      <c r="I11" s="177">
        <f t="shared" si="6"/>
        <v>8.4545429262730485E-3</v>
      </c>
      <c r="J11" s="266">
        <v>1635</v>
      </c>
      <c r="K11" s="178">
        <f t="shared" si="7"/>
        <v>8.986923613897576E-3</v>
      </c>
      <c r="L11" s="177">
        <f t="shared" si="0"/>
        <v>5.3238068762452746E-4</v>
      </c>
      <c r="M11" s="179" t="s">
        <v>168</v>
      </c>
      <c r="N11" s="267">
        <v>15803</v>
      </c>
      <c r="O11" s="178">
        <f t="shared" si="15"/>
        <v>0.11008170970415933</v>
      </c>
      <c r="P11" s="266">
        <v>17373</v>
      </c>
      <c r="Q11" s="178">
        <f t="shared" si="16"/>
        <v>0.11960674969535494</v>
      </c>
      <c r="R11" s="180">
        <f t="shared" si="13"/>
        <v>9.5250399911956107E-3</v>
      </c>
      <c r="S11" s="181" t="s">
        <v>159</v>
      </c>
      <c r="T11" s="267">
        <v>1415</v>
      </c>
      <c r="U11" s="178">
        <f t="shared" si="2"/>
        <v>7.8705120004449753E-3</v>
      </c>
      <c r="V11" s="266">
        <v>1452</v>
      </c>
      <c r="W11" s="178">
        <f t="shared" si="14"/>
        <v>7.981047759865004E-3</v>
      </c>
      <c r="X11" s="180">
        <f t="shared" si="4"/>
        <v>1.1053575942002875E-4</v>
      </c>
      <c r="Y11" s="181" t="s">
        <v>168</v>
      </c>
      <c r="Z11" s="267">
        <v>1268</v>
      </c>
      <c r="AA11" s="180">
        <f t="shared" si="8"/>
        <v>8.8327284632584973E-3</v>
      </c>
      <c r="AB11" s="266">
        <v>1308</v>
      </c>
      <c r="AC11" s="180">
        <f t="shared" si="9"/>
        <v>9.0051015139310572E-3</v>
      </c>
      <c r="AD11" s="180">
        <f t="shared" si="5"/>
        <v>1.7237305067255987E-4</v>
      </c>
      <c r="AE11" s="181" t="s">
        <v>159</v>
      </c>
      <c r="AF11" s="267">
        <v>992</v>
      </c>
      <c r="AG11" s="180">
        <f t="shared" si="10"/>
        <v>5.5177016992518845E-3</v>
      </c>
      <c r="AH11" s="266">
        <v>1043</v>
      </c>
      <c r="AI11" s="180">
        <f t="shared" si="11"/>
        <v>5.7329427090490352E-3</v>
      </c>
      <c r="AJ11" s="180">
        <f t="shared" si="12"/>
        <v>2.1524100979715063E-4</v>
      </c>
      <c r="AK11" s="181" t="s">
        <v>159</v>
      </c>
    </row>
    <row r="12" spans="1:37" x14ac:dyDescent="0.25">
      <c r="A12" s="265" t="s">
        <v>19</v>
      </c>
      <c r="B12" s="266">
        <v>57</v>
      </c>
      <c r="C12" s="174">
        <v>372055</v>
      </c>
      <c r="D12" s="174">
        <v>290159</v>
      </c>
      <c r="E12" s="266">
        <v>57</v>
      </c>
      <c r="F12" s="174">
        <v>378849</v>
      </c>
      <c r="G12" s="175">
        <v>295294</v>
      </c>
      <c r="H12" s="176">
        <v>3933</v>
      </c>
      <c r="I12" s="177">
        <f>H12/C12</f>
        <v>1.0571017725873863E-2</v>
      </c>
      <c r="J12" s="266">
        <v>4103</v>
      </c>
      <c r="K12" s="178">
        <f>J12/F12</f>
        <v>1.0830172443374537E-2</v>
      </c>
      <c r="L12" s="177">
        <f>K12-I12</f>
        <v>2.5915471750067448E-4</v>
      </c>
      <c r="M12" s="179" t="s">
        <v>159</v>
      </c>
      <c r="N12" s="267">
        <v>24784</v>
      </c>
      <c r="O12" s="178">
        <f>N12/D12</f>
        <v>8.5415237852349918E-2</v>
      </c>
      <c r="P12" s="266">
        <v>27822</v>
      </c>
      <c r="Q12" s="178">
        <f>P12/G12</f>
        <v>9.4217965823890762E-2</v>
      </c>
      <c r="R12" s="180">
        <f>Q12-O12</f>
        <v>8.8027279715408441E-3</v>
      </c>
      <c r="S12" s="181" t="s">
        <v>159</v>
      </c>
      <c r="T12" s="267">
        <v>2922</v>
      </c>
      <c r="U12" s="178">
        <f>T12/$C12</f>
        <v>7.8536775476744022E-3</v>
      </c>
      <c r="V12" s="266">
        <v>2981</v>
      </c>
      <c r="W12" s="178">
        <f>V12/$F12</f>
        <v>7.8685703274919555E-3</v>
      </c>
      <c r="X12" s="180">
        <f>W12-U12</f>
        <v>1.489277981755327E-5</v>
      </c>
      <c r="Y12" s="181" t="s">
        <v>168</v>
      </c>
      <c r="Z12" s="267">
        <v>2690</v>
      </c>
      <c r="AA12" s="180">
        <f>Z12/D12</f>
        <v>9.2707791245489543E-3</v>
      </c>
      <c r="AB12" s="266">
        <v>2760</v>
      </c>
      <c r="AC12" s="180">
        <f>AB12/G12</f>
        <v>9.3466172695686328E-3</v>
      </c>
      <c r="AD12" s="180">
        <f>AC12-AA12</f>
        <v>7.5838145019678505E-5</v>
      </c>
      <c r="AE12" s="181" t="s">
        <v>159</v>
      </c>
      <c r="AF12" s="267">
        <v>1739</v>
      </c>
      <c r="AG12" s="180">
        <f>AF12/C12</f>
        <v>4.6740401284756285E-3</v>
      </c>
      <c r="AH12" s="266">
        <v>1772</v>
      </c>
      <c r="AI12" s="180">
        <f>AH12/F12</f>
        <v>4.6773252667949503E-3</v>
      </c>
      <c r="AJ12" s="180">
        <f>AI12-AG12</f>
        <v>3.2851383193217149E-6</v>
      </c>
      <c r="AK12" s="181"/>
    </row>
    <row r="13" spans="1:37" x14ac:dyDescent="0.25">
      <c r="A13" s="265" t="s">
        <v>22</v>
      </c>
      <c r="B13" s="266">
        <v>19</v>
      </c>
      <c r="C13" s="174">
        <v>147536</v>
      </c>
      <c r="D13" s="174">
        <v>121498</v>
      </c>
      <c r="E13" s="266">
        <v>19</v>
      </c>
      <c r="F13" s="174">
        <v>151112</v>
      </c>
      <c r="G13" s="175">
        <v>124502</v>
      </c>
      <c r="H13" s="176">
        <v>1487</v>
      </c>
      <c r="I13" s="177">
        <f>H13/C13</f>
        <v>1.0078895998264831E-2</v>
      </c>
      <c r="J13" s="266">
        <v>1591</v>
      </c>
      <c r="K13" s="177">
        <f>J13/F13</f>
        <v>1.0528614537561544E-2</v>
      </c>
      <c r="L13" s="177">
        <f>K13-I13</f>
        <v>4.4971853929671318E-4</v>
      </c>
      <c r="M13" s="179" t="s">
        <v>159</v>
      </c>
      <c r="N13" s="267">
        <v>13098</v>
      </c>
      <c r="O13" s="178">
        <f>N13/D13</f>
        <v>0.10780424369125417</v>
      </c>
      <c r="P13" s="266">
        <v>14865</v>
      </c>
      <c r="Q13" s="178">
        <f>P13/G13</f>
        <v>0.11939567235867697</v>
      </c>
      <c r="R13" s="180">
        <f>Q13-O13</f>
        <v>1.1591428667422798E-2</v>
      </c>
      <c r="S13" s="181" t="s">
        <v>159</v>
      </c>
      <c r="T13" s="267">
        <v>1798</v>
      </c>
      <c r="U13" s="178">
        <f>T13/$C13</f>
        <v>1.218685608936124E-2</v>
      </c>
      <c r="V13" s="266">
        <v>1982</v>
      </c>
      <c r="W13" s="178">
        <f>V13/$F13</f>
        <v>1.311609931706284E-2</v>
      </c>
      <c r="X13" s="180">
        <f>W13-U13</f>
        <v>9.2924322770160037E-4</v>
      </c>
      <c r="Y13" s="181" t="s">
        <v>159</v>
      </c>
      <c r="Z13" s="267">
        <v>1170</v>
      </c>
      <c r="AA13" s="180">
        <f>Z13/D13</f>
        <v>9.6297881446608183E-3</v>
      </c>
      <c r="AB13" s="266">
        <v>1187</v>
      </c>
      <c r="AC13" s="180">
        <f>AB13/G13</f>
        <v>9.5339833898250622E-3</v>
      </c>
      <c r="AD13" s="180">
        <f>AC13-AA13</f>
        <v>-9.5804754835756081E-5</v>
      </c>
      <c r="AE13" s="181" t="s">
        <v>159</v>
      </c>
      <c r="AF13" s="267">
        <v>540</v>
      </c>
      <c r="AG13" s="180">
        <f>AF13/C13</f>
        <v>3.6601236308426419E-3</v>
      </c>
      <c r="AH13" s="266">
        <v>563</v>
      </c>
      <c r="AI13" s="180">
        <f>AH13/F13</f>
        <v>3.7257133781565992E-3</v>
      </c>
      <c r="AJ13" s="180">
        <f>AI13-AG13</f>
        <v>6.5589747313957256E-5</v>
      </c>
      <c r="AK13" s="182" t="s">
        <v>160</v>
      </c>
    </row>
    <row r="14" spans="1:37" x14ac:dyDescent="0.25">
      <c r="A14" s="265" t="s">
        <v>20</v>
      </c>
      <c r="B14" s="266">
        <v>30</v>
      </c>
      <c r="C14" s="174">
        <v>203674</v>
      </c>
      <c r="D14" s="174">
        <v>161418</v>
      </c>
      <c r="E14" s="266">
        <v>30</v>
      </c>
      <c r="F14" s="174">
        <v>210130</v>
      </c>
      <c r="G14" s="175">
        <v>166733</v>
      </c>
      <c r="H14" s="176">
        <v>1979</v>
      </c>
      <c r="I14" s="177">
        <f t="shared" si="6"/>
        <v>9.7165077525850126E-3</v>
      </c>
      <c r="J14" s="266">
        <v>2172</v>
      </c>
      <c r="K14" s="178">
        <f t="shared" si="7"/>
        <v>1.033645838290582E-2</v>
      </c>
      <c r="L14" s="177">
        <f t="shared" si="0"/>
        <v>6.1995063032080702E-4</v>
      </c>
      <c r="M14" s="179" t="s">
        <v>159</v>
      </c>
      <c r="N14" s="267">
        <v>17016</v>
      </c>
      <c r="O14" s="178">
        <f t="shared" si="15"/>
        <v>0.10541575289001226</v>
      </c>
      <c r="P14" s="266">
        <v>19012</v>
      </c>
      <c r="Q14" s="178">
        <f t="shared" si="16"/>
        <v>0.1140266174062723</v>
      </c>
      <c r="R14" s="180">
        <f t="shared" si="13"/>
        <v>8.6108645162600445E-3</v>
      </c>
      <c r="S14" s="181" t="s">
        <v>159</v>
      </c>
      <c r="T14" s="267">
        <v>1438</v>
      </c>
      <c r="U14" s="178">
        <f t="shared" si="2"/>
        <v>7.0603022477095751E-3</v>
      </c>
      <c r="V14" s="266">
        <v>1496</v>
      </c>
      <c r="W14" s="178">
        <f t="shared" si="14"/>
        <v>7.119402274782278E-3</v>
      </c>
      <c r="X14" s="180">
        <f t="shared" si="4"/>
        <v>5.9100027072702885E-5</v>
      </c>
      <c r="Y14" s="182"/>
      <c r="Z14" s="267">
        <v>1470</v>
      </c>
      <c r="AA14" s="180">
        <f t="shared" si="8"/>
        <v>9.106791064193584E-3</v>
      </c>
      <c r="AB14" s="266">
        <v>1539</v>
      </c>
      <c r="AC14" s="180">
        <f t="shared" si="9"/>
        <v>9.2303263301206119E-3</v>
      </c>
      <c r="AD14" s="180">
        <f t="shared" si="5"/>
        <v>1.2353526592702793E-4</v>
      </c>
      <c r="AE14" s="181" t="s">
        <v>159</v>
      </c>
      <c r="AF14" s="267">
        <v>807</v>
      </c>
      <c r="AG14" s="180">
        <f t="shared" si="10"/>
        <v>3.9622141264962635E-3</v>
      </c>
      <c r="AH14" s="266">
        <v>859</v>
      </c>
      <c r="AI14" s="180">
        <f t="shared" si="11"/>
        <v>4.0879455575120165E-3</v>
      </c>
      <c r="AJ14" s="180">
        <f t="shared" si="12"/>
        <v>1.2573143101575306E-4</v>
      </c>
      <c r="AK14" s="182" t="s">
        <v>160</v>
      </c>
    </row>
    <row r="15" spans="1:37" x14ac:dyDescent="0.25">
      <c r="A15" s="265" t="s">
        <v>169</v>
      </c>
      <c r="B15" s="266">
        <v>42</v>
      </c>
      <c r="C15" s="174">
        <v>335262</v>
      </c>
      <c r="D15" s="174">
        <v>275803</v>
      </c>
      <c r="E15" s="266">
        <v>42</v>
      </c>
      <c r="F15" s="174">
        <v>360784</v>
      </c>
      <c r="G15" s="175">
        <v>296598</v>
      </c>
      <c r="H15" s="176">
        <v>3030</v>
      </c>
      <c r="I15" s="177">
        <f t="shared" si="6"/>
        <v>9.0377078225387913E-3</v>
      </c>
      <c r="J15" s="266">
        <v>3305</v>
      </c>
      <c r="K15" s="178">
        <f>J15/F15</f>
        <v>9.1606057918311237E-3</v>
      </c>
      <c r="L15" s="177">
        <f t="shared" si="0"/>
        <v>1.2289796929233245E-4</v>
      </c>
      <c r="M15" s="179" t="s">
        <v>168</v>
      </c>
      <c r="N15" s="267">
        <v>27120</v>
      </c>
      <c r="O15" s="178">
        <f t="shared" si="15"/>
        <v>9.8331055137181253E-2</v>
      </c>
      <c r="P15" s="266">
        <v>31827</v>
      </c>
      <c r="Q15" s="178">
        <f t="shared" si="16"/>
        <v>0.10730685979001882</v>
      </c>
      <c r="R15" s="180">
        <f>Q15-O15</f>
        <v>8.9758046528375657E-3</v>
      </c>
      <c r="S15" s="181" t="s">
        <v>159</v>
      </c>
      <c r="T15" s="267">
        <v>3478</v>
      </c>
      <c r="U15" s="178">
        <f t="shared" si="2"/>
        <v>1.0373976173858056E-2</v>
      </c>
      <c r="V15" s="266">
        <v>3767</v>
      </c>
      <c r="W15" s="178">
        <f t="shared" si="14"/>
        <v>1.044115038360903E-2</v>
      </c>
      <c r="X15" s="180">
        <f t="shared" si="4"/>
        <v>6.7174209750973241E-5</v>
      </c>
      <c r="Y15" s="181" t="s">
        <v>159</v>
      </c>
      <c r="Z15" s="267">
        <v>2574</v>
      </c>
      <c r="AA15" s="180">
        <f t="shared" si="8"/>
        <v>9.3327483747457432E-3</v>
      </c>
      <c r="AB15" s="266">
        <v>2742</v>
      </c>
      <c r="AC15" s="180">
        <f>AB15/G15</f>
        <v>9.2448364452895841E-3</v>
      </c>
      <c r="AD15" s="180">
        <f t="shared" si="5"/>
        <v>-8.7911929456159152E-5</v>
      </c>
      <c r="AE15" s="181" t="s">
        <v>159</v>
      </c>
      <c r="AF15" s="267">
        <v>1603</v>
      </c>
      <c r="AG15" s="180">
        <f t="shared" si="10"/>
        <v>4.7813351945642513E-3</v>
      </c>
      <c r="AH15" s="266">
        <v>1740</v>
      </c>
      <c r="AI15" s="180">
        <f t="shared" si="11"/>
        <v>4.8228302807219832E-3</v>
      </c>
      <c r="AJ15" s="180">
        <f t="shared" si="12"/>
        <v>4.1495086157731891E-5</v>
      </c>
      <c r="AK15" s="181" t="s">
        <v>168</v>
      </c>
    </row>
    <row r="16" spans="1:37" ht="15.75" thickBot="1" x14ac:dyDescent="0.3">
      <c r="A16" s="268" t="s">
        <v>21</v>
      </c>
      <c r="B16" s="269">
        <v>19</v>
      </c>
      <c r="C16" s="183">
        <v>106041</v>
      </c>
      <c r="D16" s="183">
        <v>85507</v>
      </c>
      <c r="E16" s="269">
        <v>19</v>
      </c>
      <c r="F16" s="183">
        <v>113228</v>
      </c>
      <c r="G16" s="184">
        <v>91567</v>
      </c>
      <c r="H16" s="185">
        <v>827</v>
      </c>
      <c r="I16" s="186">
        <f t="shared" si="6"/>
        <v>7.7988702483001854E-3</v>
      </c>
      <c r="J16" s="269">
        <v>908</v>
      </c>
      <c r="K16" s="186">
        <f>J16/F16</f>
        <v>8.0192178613063912E-3</v>
      </c>
      <c r="L16" s="186">
        <f t="shared" si="0"/>
        <v>2.2034761300620577E-4</v>
      </c>
      <c r="M16" s="187" t="s">
        <v>160</v>
      </c>
      <c r="N16" s="270">
        <v>8161</v>
      </c>
      <c r="O16" s="188">
        <f t="shared" si="15"/>
        <v>9.5442478393581817E-2</v>
      </c>
      <c r="P16" s="269">
        <v>9468</v>
      </c>
      <c r="Q16" s="188">
        <f t="shared" si="16"/>
        <v>0.10339969639717365</v>
      </c>
      <c r="R16" s="189">
        <f t="shared" si="13"/>
        <v>7.9572180035918372E-3</v>
      </c>
      <c r="S16" s="190" t="s">
        <v>159</v>
      </c>
      <c r="T16" s="270">
        <v>1020</v>
      </c>
      <c r="U16" s="188">
        <f t="shared" si="2"/>
        <v>9.6189209833932154E-3</v>
      </c>
      <c r="V16" s="269">
        <v>1075</v>
      </c>
      <c r="W16" s="188">
        <f t="shared" si="14"/>
        <v>9.4941180626700108E-3</v>
      </c>
      <c r="X16" s="189">
        <f t="shared" si="4"/>
        <v>-1.2480292072320452E-4</v>
      </c>
      <c r="Y16" s="190" t="s">
        <v>159</v>
      </c>
      <c r="Z16" s="270">
        <v>697</v>
      </c>
      <c r="AA16" s="189">
        <f t="shared" si="8"/>
        <v>8.1513794192288342E-3</v>
      </c>
      <c r="AB16" s="269">
        <v>780</v>
      </c>
      <c r="AC16" s="189">
        <f t="shared" si="9"/>
        <v>8.5183526816429503E-3</v>
      </c>
      <c r="AD16" s="189">
        <f t="shared" si="5"/>
        <v>3.6697326241411608E-4</v>
      </c>
      <c r="AE16" s="190" t="s">
        <v>168</v>
      </c>
      <c r="AF16" s="270">
        <v>490</v>
      </c>
      <c r="AG16" s="189">
        <f t="shared" si="10"/>
        <v>4.620854197904584E-3</v>
      </c>
      <c r="AH16" s="269">
        <v>526</v>
      </c>
      <c r="AI16" s="189">
        <f t="shared" si="11"/>
        <v>4.6454940474087679E-3</v>
      </c>
      <c r="AJ16" s="189">
        <f t="shared" si="12"/>
        <v>2.4639849504183922E-5</v>
      </c>
      <c r="AK16" s="190" t="s">
        <v>168</v>
      </c>
    </row>
    <row r="17" spans="1:1" x14ac:dyDescent="0.25">
      <c r="A17" s="312" t="s">
        <v>197</v>
      </c>
    </row>
    <row r="18" spans="1:1" x14ac:dyDescent="0.25">
      <c r="A18" s="312"/>
    </row>
    <row r="19" spans="1:1" x14ac:dyDescent="0.25"/>
    <row r="20" spans="1:1" x14ac:dyDescent="0.25"/>
    <row r="21" spans="1:1" x14ac:dyDescent="0.25"/>
    <row r="22" spans="1:1" ht="15" customHeight="1" x14ac:dyDescent="0.25"/>
    <row r="23" spans="1:1" ht="15" customHeight="1" x14ac:dyDescent="0.25"/>
  </sheetData>
  <mergeCells count="30">
    <mergeCell ref="A2:L2"/>
    <mergeCell ref="AF4:AK4"/>
    <mergeCell ref="B5:D5"/>
    <mergeCell ref="E5:G5"/>
    <mergeCell ref="H5:I5"/>
    <mergeCell ref="J5:K5"/>
    <mergeCell ref="L5:L6"/>
    <mergeCell ref="M5:M6"/>
    <mergeCell ref="N5:O5"/>
    <mergeCell ref="P5:Q5"/>
    <mergeCell ref="R5:R6"/>
    <mergeCell ref="Z4:AE4"/>
    <mergeCell ref="AH5:AI5"/>
    <mergeCell ref="AJ5:AJ6"/>
    <mergeCell ref="AK5:AK6"/>
    <mergeCell ref="Y5:Y6"/>
    <mergeCell ref="Z5:AA5"/>
    <mergeCell ref="AB5:AC5"/>
    <mergeCell ref="AD5:AD6"/>
    <mergeCell ref="AE5:AE6"/>
    <mergeCell ref="AF5:AG5"/>
    <mergeCell ref="A4:A6"/>
    <mergeCell ref="B4:G4"/>
    <mergeCell ref="H4:M4"/>
    <mergeCell ref="N4:S4"/>
    <mergeCell ref="T4:Y4"/>
    <mergeCell ref="S5:S6"/>
    <mergeCell ref="T5:U5"/>
    <mergeCell ref="V5:W5"/>
    <mergeCell ref="X5:X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workbookViewId="0">
      <selection activeCell="B11" sqref="B11"/>
    </sheetView>
  </sheetViews>
  <sheetFormatPr defaultRowHeight="14.25" x14ac:dyDescent="0.2"/>
  <cols>
    <col min="1" max="1" width="39.28515625" style="98" customWidth="1"/>
    <col min="2" max="2" width="9.140625" style="98"/>
    <col min="3" max="3" width="20.42578125" style="98" bestFit="1" customWidth="1"/>
    <col min="4" max="4" width="21.5703125" style="98" bestFit="1" customWidth="1"/>
    <col min="5" max="5" width="20" style="98" customWidth="1"/>
    <col min="6" max="6" width="52.7109375" style="98" customWidth="1"/>
    <col min="7" max="16384" width="9.140625" style="98"/>
  </cols>
  <sheetData>
    <row r="1" spans="1:11" ht="18.75" thickBot="1" x14ac:dyDescent="0.3">
      <c r="A1" s="4" t="s">
        <v>140</v>
      </c>
    </row>
    <row r="2" spans="1:11" ht="15" x14ac:dyDescent="0.25">
      <c r="A2" s="274" t="s">
        <v>78</v>
      </c>
      <c r="B2" s="275" t="s">
        <v>141</v>
      </c>
      <c r="C2" s="275" t="s">
        <v>31</v>
      </c>
      <c r="D2" s="275" t="s">
        <v>142</v>
      </c>
      <c r="E2" s="275" t="s">
        <v>46</v>
      </c>
      <c r="F2" s="276" t="s">
        <v>143</v>
      </c>
    </row>
    <row r="3" spans="1:11" x14ac:dyDescent="0.2">
      <c r="A3" s="104" t="s">
        <v>144</v>
      </c>
      <c r="B3" s="260">
        <v>18.790105291318699</v>
      </c>
      <c r="C3" s="107">
        <v>19666.099999999999</v>
      </c>
      <c r="D3" s="107">
        <v>104662</v>
      </c>
      <c r="E3" s="100" t="s">
        <v>145</v>
      </c>
      <c r="F3" s="112" t="s">
        <v>158</v>
      </c>
      <c r="K3" s="316"/>
    </row>
    <row r="4" spans="1:11" x14ac:dyDescent="0.2">
      <c r="A4" s="104" t="s">
        <v>63</v>
      </c>
      <c r="B4" s="260">
        <v>21.2497144184786</v>
      </c>
      <c r="C4" s="107">
        <v>21950.53</v>
      </c>
      <c r="D4" s="107">
        <v>103298</v>
      </c>
      <c r="E4" s="100" t="s">
        <v>145</v>
      </c>
      <c r="F4" s="112" t="s">
        <v>158</v>
      </c>
      <c r="K4" s="316"/>
    </row>
    <row r="5" spans="1:11" x14ac:dyDescent="0.2">
      <c r="A5" s="104" t="s">
        <v>146</v>
      </c>
      <c r="B5" s="260">
        <v>16.554250361561898</v>
      </c>
      <c r="C5" s="107">
        <v>20603.419999999998</v>
      </c>
      <c r="D5" s="107">
        <v>124460</v>
      </c>
      <c r="E5" s="100" t="s">
        <v>145</v>
      </c>
      <c r="F5" s="112" t="s">
        <v>158</v>
      </c>
      <c r="K5" s="316"/>
    </row>
    <row r="6" spans="1:11" ht="15" x14ac:dyDescent="0.25">
      <c r="A6" s="104" t="s">
        <v>7</v>
      </c>
      <c r="B6" s="260">
        <v>17.867217158097301</v>
      </c>
      <c r="C6" s="107">
        <v>48101.05</v>
      </c>
      <c r="D6" s="107">
        <v>269214</v>
      </c>
      <c r="E6" s="100" t="s">
        <v>145</v>
      </c>
      <c r="F6" s="112" t="s">
        <v>158</v>
      </c>
      <c r="H6" s="282"/>
      <c r="K6" s="316"/>
    </row>
    <row r="7" spans="1:11" x14ac:dyDescent="0.2">
      <c r="A7" s="104" t="s">
        <v>8</v>
      </c>
      <c r="B7" s="260">
        <v>16.3973058570162</v>
      </c>
      <c r="C7" s="107">
        <v>19415.23</v>
      </c>
      <c r="D7" s="107">
        <v>118405</v>
      </c>
      <c r="E7" s="100" t="s">
        <v>145</v>
      </c>
      <c r="F7" s="112" t="s">
        <v>158</v>
      </c>
      <c r="K7" s="316"/>
    </row>
    <row r="8" spans="1:11" x14ac:dyDescent="0.2">
      <c r="A8" s="104" t="s">
        <v>9</v>
      </c>
      <c r="B8" s="260">
        <v>17.038047591301499</v>
      </c>
      <c r="C8" s="107">
        <v>25440.02</v>
      </c>
      <c r="D8" s="107">
        <v>149313</v>
      </c>
      <c r="E8" s="100" t="s">
        <v>145</v>
      </c>
      <c r="F8" s="112" t="s">
        <v>158</v>
      </c>
      <c r="K8" s="316"/>
    </row>
    <row r="9" spans="1:11" x14ac:dyDescent="0.2">
      <c r="A9" s="104" t="s">
        <v>10</v>
      </c>
      <c r="B9" s="260">
        <v>15.4522853220804</v>
      </c>
      <c r="C9" s="107">
        <v>18235.86</v>
      </c>
      <c r="D9" s="107">
        <v>118014</v>
      </c>
      <c r="E9" s="100" t="s">
        <v>145</v>
      </c>
      <c r="F9" s="112" t="s">
        <v>158</v>
      </c>
      <c r="K9" s="316"/>
    </row>
    <row r="10" spans="1:11" x14ac:dyDescent="0.2">
      <c r="A10" s="104" t="s">
        <v>11</v>
      </c>
      <c r="B10" s="260">
        <v>17.0728192285974</v>
      </c>
      <c r="C10" s="107">
        <v>13907.86</v>
      </c>
      <c r="D10" s="107">
        <v>81462</v>
      </c>
      <c r="E10" s="100" t="s">
        <v>145</v>
      </c>
      <c r="F10" s="112" t="s">
        <v>158</v>
      </c>
      <c r="K10" s="316"/>
    </row>
    <row r="11" spans="1:11" ht="15" x14ac:dyDescent="0.25">
      <c r="A11" s="277" t="s">
        <v>172</v>
      </c>
      <c r="B11" s="272">
        <v>17.5</v>
      </c>
      <c r="C11" s="273">
        <v>187320</v>
      </c>
      <c r="D11" s="273">
        <v>1068828</v>
      </c>
      <c r="E11" s="271" t="s">
        <v>145</v>
      </c>
      <c r="F11" s="112" t="s">
        <v>158</v>
      </c>
      <c r="K11" s="316"/>
    </row>
    <row r="12" spans="1:11" ht="15.75" thickBot="1" x14ac:dyDescent="0.3">
      <c r="A12" s="278" t="s">
        <v>1</v>
      </c>
      <c r="B12" s="279">
        <v>15.616895604343</v>
      </c>
      <c r="C12" s="280">
        <v>6114246.54</v>
      </c>
      <c r="D12" s="280">
        <v>39151485</v>
      </c>
      <c r="E12" s="281" t="s">
        <v>145</v>
      </c>
      <c r="F12" s="113" t="s">
        <v>158</v>
      </c>
      <c r="K12" s="316"/>
    </row>
    <row r="13" spans="1:11" x14ac:dyDescent="0.2">
      <c r="K13" s="316"/>
    </row>
    <row r="14" spans="1:11" ht="15" x14ac:dyDescent="0.25">
      <c r="A14" s="12" t="s">
        <v>181</v>
      </c>
      <c r="K14" s="316"/>
    </row>
  </sheetData>
  <hyperlinks>
    <hyperlink ref="A14"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4"/>
  <sheetViews>
    <sheetView tabSelected="1" workbookViewId="0">
      <selection activeCell="A20" sqref="A20:A22"/>
    </sheetView>
  </sheetViews>
  <sheetFormatPr defaultRowHeight="11.25" x14ac:dyDescent="0.2"/>
  <cols>
    <col min="1" max="1" width="69.5703125" style="1" customWidth="1"/>
    <col min="2" max="2" width="6.28515625" style="14" customWidth="1"/>
    <col min="3" max="3" width="18.5703125" style="1" customWidth="1"/>
    <col min="4" max="4" width="14" style="132" customWidth="1"/>
    <col min="5" max="5" width="15.5703125" style="15" customWidth="1"/>
    <col min="6" max="6" width="29" style="1" customWidth="1"/>
    <col min="7" max="16384" width="9.140625" style="1"/>
  </cols>
  <sheetData>
    <row r="1" spans="1:8" ht="18.75" thickBot="1" x14ac:dyDescent="0.3">
      <c r="A1" s="4" t="s">
        <v>139</v>
      </c>
    </row>
    <row r="2" spans="1:8" ht="48" customHeight="1" thickBot="1" x14ac:dyDescent="0.25">
      <c r="A2" s="141" t="s">
        <v>15</v>
      </c>
      <c r="B2" s="142" t="s">
        <v>45</v>
      </c>
      <c r="C2" s="143" t="s">
        <v>64</v>
      </c>
      <c r="D2" s="144" t="s">
        <v>65</v>
      </c>
      <c r="E2" s="145" t="s">
        <v>66</v>
      </c>
      <c r="F2" s="146" t="s">
        <v>46</v>
      </c>
    </row>
    <row r="3" spans="1:8" x14ac:dyDescent="0.2">
      <c r="A3" s="16" t="s">
        <v>67</v>
      </c>
      <c r="B3" s="17">
        <v>2012</v>
      </c>
      <c r="C3" s="18" t="s">
        <v>68</v>
      </c>
      <c r="D3" s="133">
        <v>0.10852685580679998</v>
      </c>
      <c r="E3" s="19">
        <v>11358.6377824513</v>
      </c>
      <c r="F3" s="20" t="s">
        <v>47</v>
      </c>
    </row>
    <row r="4" spans="1:8" x14ac:dyDescent="0.2">
      <c r="A4" s="21" t="s">
        <v>67</v>
      </c>
      <c r="B4" s="22">
        <v>2012</v>
      </c>
      <c r="C4" s="23" t="s">
        <v>69</v>
      </c>
      <c r="D4" s="134">
        <v>0.11463518270449573</v>
      </c>
      <c r="E4" s="24">
        <v>11841.585103009</v>
      </c>
      <c r="F4" s="25" t="s">
        <v>47</v>
      </c>
    </row>
    <row r="5" spans="1:8" x14ac:dyDescent="0.2">
      <c r="A5" s="21" t="s">
        <v>67</v>
      </c>
      <c r="B5" s="22">
        <v>2012</v>
      </c>
      <c r="C5" s="23" t="s">
        <v>53</v>
      </c>
      <c r="D5" s="134">
        <v>9.2542882673285337E-2</v>
      </c>
      <c r="E5" s="24">
        <v>79667.206321185804</v>
      </c>
      <c r="F5" s="25" t="s">
        <v>47</v>
      </c>
    </row>
    <row r="6" spans="1:8" x14ac:dyDescent="0.2">
      <c r="A6" s="21" t="s">
        <v>67</v>
      </c>
      <c r="B6" s="126">
        <v>2012</v>
      </c>
      <c r="C6" s="23" t="s">
        <v>54</v>
      </c>
      <c r="D6" s="134">
        <v>9.624320209298981E-2</v>
      </c>
      <c r="E6" s="24">
        <f>SUM(E3:E5)</f>
        <v>102867.42920664611</v>
      </c>
      <c r="F6" s="25" t="s">
        <v>47</v>
      </c>
    </row>
    <row r="7" spans="1:8" x14ac:dyDescent="0.2">
      <c r="A7" s="21" t="s">
        <v>67</v>
      </c>
      <c r="B7" s="126">
        <v>2012</v>
      </c>
      <c r="C7" s="23" t="s">
        <v>1</v>
      </c>
      <c r="D7" s="134">
        <v>8.9200000000000002E-2</v>
      </c>
      <c r="E7" s="24">
        <v>3493178.4001775398</v>
      </c>
      <c r="F7" s="25" t="s">
        <v>47</v>
      </c>
    </row>
    <row r="8" spans="1:8" x14ac:dyDescent="0.2">
      <c r="A8" s="21" t="s">
        <v>67</v>
      </c>
      <c r="B8" s="22">
        <v>2016</v>
      </c>
      <c r="C8" s="23" t="s">
        <v>68</v>
      </c>
      <c r="D8" s="134">
        <v>0.10753166332797418</v>
      </c>
      <c r="E8" s="24">
        <v>11344.8876312426</v>
      </c>
      <c r="F8" s="25" t="s">
        <v>47</v>
      </c>
    </row>
    <row r="9" spans="1:8" x14ac:dyDescent="0.2">
      <c r="A9" s="21" t="s">
        <v>67</v>
      </c>
      <c r="B9" s="22">
        <v>2016</v>
      </c>
      <c r="C9" s="23" t="s">
        <v>69</v>
      </c>
      <c r="D9" s="134">
        <v>0.11384315958428126</v>
      </c>
      <c r="E9" s="24">
        <v>11720.633956318599</v>
      </c>
      <c r="F9" s="25" t="s">
        <v>47</v>
      </c>
    </row>
    <row r="10" spans="1:8" x14ac:dyDescent="0.2">
      <c r="A10" s="21" t="s">
        <v>67</v>
      </c>
      <c r="B10" s="22">
        <v>2016</v>
      </c>
      <c r="C10" s="23" t="s">
        <v>53</v>
      </c>
      <c r="D10" s="134">
        <v>9.1846639451035383E-2</v>
      </c>
      <c r="E10" s="24">
        <v>80077.895518839403</v>
      </c>
      <c r="F10" s="25" t="s">
        <v>47</v>
      </c>
    </row>
    <row r="11" spans="1:8" x14ac:dyDescent="0.2">
      <c r="A11" s="21" t="s">
        <v>67</v>
      </c>
      <c r="B11" s="126">
        <v>2016</v>
      </c>
      <c r="C11" s="23" t="s">
        <v>54</v>
      </c>
      <c r="D11" s="134">
        <v>9.5474675390100877E-2</v>
      </c>
      <c r="E11" s="24">
        <f>SUM(E8:E10)</f>
        <v>103143.41710640059</v>
      </c>
      <c r="F11" s="25" t="s">
        <v>47</v>
      </c>
    </row>
    <row r="12" spans="1:8" x14ac:dyDescent="0.2">
      <c r="A12" s="21" t="s">
        <v>67</v>
      </c>
      <c r="B12" s="126">
        <v>2016</v>
      </c>
      <c r="C12" s="23" t="s">
        <v>1</v>
      </c>
      <c r="D12" s="134">
        <v>9.1300000000000006E-2</v>
      </c>
      <c r="E12" s="24">
        <v>3574816.67133256</v>
      </c>
      <c r="F12" s="25" t="s">
        <v>47</v>
      </c>
    </row>
    <row r="13" spans="1:8" x14ac:dyDescent="0.2">
      <c r="A13" s="21" t="s">
        <v>67</v>
      </c>
      <c r="B13" s="22">
        <v>2021</v>
      </c>
      <c r="C13" s="23" t="s">
        <v>68</v>
      </c>
      <c r="D13" s="134">
        <v>0.10699997576485172</v>
      </c>
      <c r="E13" s="24">
        <v>11297.166022105301</v>
      </c>
      <c r="F13" s="25" t="s">
        <v>47</v>
      </c>
    </row>
    <row r="14" spans="1:8" x14ac:dyDescent="0.2">
      <c r="A14" s="21" t="s">
        <v>67</v>
      </c>
      <c r="B14" s="22">
        <v>2021</v>
      </c>
      <c r="C14" s="23" t="s">
        <v>69</v>
      </c>
      <c r="D14" s="134">
        <v>0.1131380905636812</v>
      </c>
      <c r="E14" s="24">
        <v>11484.8237636549</v>
      </c>
      <c r="F14" s="25" t="s">
        <v>47</v>
      </c>
      <c r="H14" s="10"/>
    </row>
    <row r="15" spans="1:8" x14ac:dyDescent="0.2">
      <c r="A15" s="21" t="s">
        <v>67</v>
      </c>
      <c r="B15" s="22">
        <v>2021</v>
      </c>
      <c r="C15" s="23" t="s">
        <v>53</v>
      </c>
      <c r="D15" s="134">
        <v>9.1204063142410891E-2</v>
      </c>
      <c r="E15" s="24">
        <v>79550.483103699094</v>
      </c>
      <c r="F15" s="25" t="s">
        <v>47</v>
      </c>
    </row>
    <row r="16" spans="1:8" x14ac:dyDescent="0.2">
      <c r="A16" s="21" t="s">
        <v>67</v>
      </c>
      <c r="B16" s="126">
        <v>2021</v>
      </c>
      <c r="C16" s="23" t="s">
        <v>54</v>
      </c>
      <c r="D16" s="134">
        <v>9.4812181002660298E-2</v>
      </c>
      <c r="E16" s="24">
        <f>SUM(E13:E15)</f>
        <v>102332.4728894593</v>
      </c>
      <c r="F16" s="25" t="s">
        <v>47</v>
      </c>
    </row>
    <row r="17" spans="1:6" ht="12" thickBot="1" x14ac:dyDescent="0.25">
      <c r="A17" s="26" t="s">
        <v>67</v>
      </c>
      <c r="B17" s="27">
        <v>2021</v>
      </c>
      <c r="C17" s="28" t="s">
        <v>1</v>
      </c>
      <c r="D17" s="147">
        <v>9.2600000000000002E-2</v>
      </c>
      <c r="E17" s="29">
        <v>3625426.0103302798</v>
      </c>
      <c r="F17" s="30" t="s">
        <v>47</v>
      </c>
    </row>
    <row r="18" spans="1:6" x14ac:dyDescent="0.2">
      <c r="A18" s="31" t="s">
        <v>70</v>
      </c>
      <c r="B18" s="32">
        <v>2012</v>
      </c>
      <c r="C18" s="33" t="s">
        <v>68</v>
      </c>
      <c r="D18" s="148">
        <v>6.2145475117092834E-2</v>
      </c>
      <c r="E18" s="34">
        <v>6504.2697167051701</v>
      </c>
      <c r="F18" s="35" t="s">
        <v>47</v>
      </c>
    </row>
    <row r="19" spans="1:6" x14ac:dyDescent="0.2">
      <c r="A19" s="36" t="s">
        <v>70</v>
      </c>
      <c r="B19" s="37">
        <v>2012</v>
      </c>
      <c r="C19" s="38" t="s">
        <v>69</v>
      </c>
      <c r="D19" s="135">
        <v>6.741012067049304E-2</v>
      </c>
      <c r="E19" s="39">
        <v>6963.3306450205901</v>
      </c>
      <c r="F19" s="40" t="s">
        <v>47</v>
      </c>
    </row>
    <row r="20" spans="1:6" x14ac:dyDescent="0.2">
      <c r="A20" s="36" t="s">
        <v>70</v>
      </c>
      <c r="B20" s="37">
        <v>2012</v>
      </c>
      <c r="C20" s="38" t="s">
        <v>53</v>
      </c>
      <c r="D20" s="135">
        <v>5.3365880236072666E-2</v>
      </c>
      <c r="E20" s="39">
        <v>45940.978587067402</v>
      </c>
      <c r="F20" s="40" t="s">
        <v>47</v>
      </c>
    </row>
    <row r="21" spans="1:6" x14ac:dyDescent="0.2">
      <c r="A21" s="36" t="s">
        <v>70</v>
      </c>
      <c r="B21" s="127">
        <v>2012</v>
      </c>
      <c r="C21" s="38" t="s">
        <v>54</v>
      </c>
      <c r="D21" s="135">
        <v>5.5582917877145026E-2</v>
      </c>
      <c r="E21" s="39">
        <f>SUM(E18:E20)</f>
        <v>59408.578948793162</v>
      </c>
      <c r="F21" s="40" t="s">
        <v>47</v>
      </c>
    </row>
    <row r="22" spans="1:6" x14ac:dyDescent="0.2">
      <c r="A22" s="36" t="s">
        <v>70</v>
      </c>
      <c r="B22" s="127">
        <v>2012</v>
      </c>
      <c r="C22" s="38" t="s">
        <v>1</v>
      </c>
      <c r="D22" s="135">
        <v>4.4999999999999998E-2</v>
      </c>
      <c r="E22" s="39">
        <v>1760052.38713402</v>
      </c>
      <c r="F22" s="40" t="s">
        <v>47</v>
      </c>
    </row>
    <row r="23" spans="1:6" x14ac:dyDescent="0.2">
      <c r="A23" s="36" t="s">
        <v>70</v>
      </c>
      <c r="B23" s="37">
        <v>2016</v>
      </c>
      <c r="C23" s="38" t="s">
        <v>68</v>
      </c>
      <c r="D23" s="135">
        <v>6.15828792782998E-2</v>
      </c>
      <c r="E23" s="39">
        <v>6497.1639403529698</v>
      </c>
      <c r="F23" s="40" t="s">
        <v>47</v>
      </c>
    </row>
    <row r="24" spans="1:6" x14ac:dyDescent="0.2">
      <c r="A24" s="36" t="s">
        <v>70</v>
      </c>
      <c r="B24" s="37">
        <v>2016</v>
      </c>
      <c r="C24" s="38" t="s">
        <v>69</v>
      </c>
      <c r="D24" s="135">
        <v>6.6846478825636768E-2</v>
      </c>
      <c r="E24" s="39">
        <v>6882.1272393099398</v>
      </c>
      <c r="F24" s="40" t="s">
        <v>47</v>
      </c>
    </row>
    <row r="25" spans="1:6" x14ac:dyDescent="0.2">
      <c r="A25" s="36" t="s">
        <v>70</v>
      </c>
      <c r="B25" s="37">
        <v>2016</v>
      </c>
      <c r="C25" s="38" t="s">
        <v>53</v>
      </c>
      <c r="D25" s="135">
        <v>5.3165461593533622E-2</v>
      </c>
      <c r="E25" s="39">
        <v>46353.119767299897</v>
      </c>
      <c r="F25" s="40" t="s">
        <v>47</v>
      </c>
    </row>
    <row r="26" spans="1:6" x14ac:dyDescent="0.2">
      <c r="A26" s="36" t="s">
        <v>70</v>
      </c>
      <c r="B26" s="127">
        <v>2016</v>
      </c>
      <c r="C26" s="38" t="s">
        <v>54</v>
      </c>
      <c r="D26" s="135">
        <v>5.5291289598698827E-2</v>
      </c>
      <c r="E26" s="39">
        <f>SUM(E23:E25)</f>
        <v>59732.410946962802</v>
      </c>
      <c r="F26" s="40" t="s">
        <v>47</v>
      </c>
    </row>
    <row r="27" spans="1:6" x14ac:dyDescent="0.2">
      <c r="A27" s="36" t="s">
        <v>70</v>
      </c>
      <c r="B27" s="127">
        <v>2016</v>
      </c>
      <c r="C27" s="38" t="s">
        <v>1</v>
      </c>
      <c r="D27" s="135">
        <v>4.6199999999999998E-2</v>
      </c>
      <c r="E27" s="39">
        <v>1807821.3014577499</v>
      </c>
      <c r="F27" s="40" t="s">
        <v>47</v>
      </c>
    </row>
    <row r="28" spans="1:6" x14ac:dyDescent="0.2">
      <c r="A28" s="36" t="s">
        <v>70</v>
      </c>
      <c r="B28" s="37">
        <v>2021</v>
      </c>
      <c r="C28" s="38" t="s">
        <v>68</v>
      </c>
      <c r="D28" s="135">
        <v>6.1343741294471704E-2</v>
      </c>
      <c r="E28" s="39">
        <v>6476.7344559377898</v>
      </c>
      <c r="F28" s="40" t="s">
        <v>47</v>
      </c>
    </row>
    <row r="29" spans="1:6" x14ac:dyDescent="0.2">
      <c r="A29" s="36" t="s">
        <v>70</v>
      </c>
      <c r="B29" s="37">
        <v>2021</v>
      </c>
      <c r="C29" s="38" t="s">
        <v>69</v>
      </c>
      <c r="D29" s="135">
        <v>6.651431223501908E-2</v>
      </c>
      <c r="E29" s="39">
        <v>6751.9714180604396</v>
      </c>
      <c r="F29" s="40" t="s">
        <v>47</v>
      </c>
    </row>
    <row r="30" spans="1:6" x14ac:dyDescent="0.2">
      <c r="A30" s="36" t="s">
        <v>70</v>
      </c>
      <c r="B30" s="37">
        <v>2021</v>
      </c>
      <c r="C30" s="38" t="s">
        <v>53</v>
      </c>
      <c r="D30" s="135">
        <v>5.3026321076561828E-2</v>
      </c>
      <c r="E30" s="39">
        <v>46250.894022843298</v>
      </c>
      <c r="F30" s="40" t="s">
        <v>47</v>
      </c>
    </row>
    <row r="31" spans="1:6" x14ac:dyDescent="0.2">
      <c r="A31" s="36" t="s">
        <v>71</v>
      </c>
      <c r="B31" s="127">
        <v>2021</v>
      </c>
      <c r="C31" s="38" t="s">
        <v>54</v>
      </c>
      <c r="D31" s="135">
        <v>5.5108514747580564E-2</v>
      </c>
      <c r="E31" s="39">
        <f>SUM(E28:E30)</f>
        <v>59479.59989684153</v>
      </c>
      <c r="F31" s="40" t="s">
        <v>47</v>
      </c>
    </row>
    <row r="32" spans="1:6" ht="12" thickBot="1" x14ac:dyDescent="0.25">
      <c r="A32" s="41" t="s">
        <v>71</v>
      </c>
      <c r="B32" s="42">
        <v>2021</v>
      </c>
      <c r="C32" s="43" t="s">
        <v>1</v>
      </c>
      <c r="D32" s="149">
        <v>4.7199999999999999E-2</v>
      </c>
      <c r="E32" s="44">
        <v>1848085.25007409</v>
      </c>
      <c r="F32" s="45" t="s">
        <v>47</v>
      </c>
    </row>
    <row r="33" spans="1:6" x14ac:dyDescent="0.2">
      <c r="A33" s="46" t="s">
        <v>72</v>
      </c>
      <c r="B33" s="47">
        <v>2012</v>
      </c>
      <c r="C33" s="48" t="s">
        <v>68</v>
      </c>
      <c r="D33" s="150">
        <v>2.678814298657077E-2</v>
      </c>
      <c r="E33" s="49">
        <v>2803.7006212604701</v>
      </c>
      <c r="F33" s="50" t="s">
        <v>47</v>
      </c>
    </row>
    <row r="34" spans="1:6" x14ac:dyDescent="0.2">
      <c r="A34" s="51" t="s">
        <v>72</v>
      </c>
      <c r="B34" s="52">
        <v>2012</v>
      </c>
      <c r="C34" s="53" t="s">
        <v>69</v>
      </c>
      <c r="D34" s="136">
        <v>2.836370481147641E-2</v>
      </c>
      <c r="E34" s="54">
        <v>2929.9139796158902</v>
      </c>
      <c r="F34" s="55" t="s">
        <v>47</v>
      </c>
    </row>
    <row r="35" spans="1:6" x14ac:dyDescent="0.2">
      <c r="A35" s="51" t="s">
        <v>72</v>
      </c>
      <c r="B35" s="52">
        <v>2012</v>
      </c>
      <c r="C35" s="53" t="s">
        <v>53</v>
      </c>
      <c r="D35" s="136">
        <v>2.2983685573117363E-2</v>
      </c>
      <c r="E35" s="54">
        <v>19785.919431958398</v>
      </c>
      <c r="F35" s="55" t="s">
        <v>47</v>
      </c>
    </row>
    <row r="36" spans="1:6" x14ac:dyDescent="0.2">
      <c r="A36" s="51" t="s">
        <v>72</v>
      </c>
      <c r="B36" s="128">
        <v>2012</v>
      </c>
      <c r="C36" s="53" t="s">
        <v>54</v>
      </c>
      <c r="D36" s="136">
        <v>2.387618403787584E-2</v>
      </c>
      <c r="E36" s="54">
        <f>SUM(E33:E35)</f>
        <v>25519.534032834759</v>
      </c>
      <c r="F36" s="55" t="s">
        <v>47</v>
      </c>
    </row>
    <row r="37" spans="1:6" x14ac:dyDescent="0.2">
      <c r="A37" s="51" t="s">
        <v>72</v>
      </c>
      <c r="B37" s="128">
        <v>2012</v>
      </c>
      <c r="C37" s="53" t="s">
        <v>1</v>
      </c>
      <c r="D37" s="136">
        <v>2.4799999999999999E-2</v>
      </c>
      <c r="E37" s="54">
        <v>970476.93767738994</v>
      </c>
      <c r="F37" s="55" t="s">
        <v>47</v>
      </c>
    </row>
    <row r="38" spans="1:6" x14ac:dyDescent="0.2">
      <c r="A38" s="51" t="s">
        <v>72</v>
      </c>
      <c r="B38" s="52">
        <v>2016</v>
      </c>
      <c r="C38" s="53" t="s">
        <v>68</v>
      </c>
      <c r="D38" s="136">
        <v>2.6569866991868588E-2</v>
      </c>
      <c r="E38" s="54">
        <v>2803.1943901066202</v>
      </c>
      <c r="F38" s="55" t="s">
        <v>47</v>
      </c>
    </row>
    <row r="39" spans="1:6" x14ac:dyDescent="0.2">
      <c r="A39" s="51" t="s">
        <v>72</v>
      </c>
      <c r="B39" s="52">
        <v>2016</v>
      </c>
      <c r="C39" s="53" t="s">
        <v>69</v>
      </c>
      <c r="D39" s="136">
        <v>2.8285039105352055E-2</v>
      </c>
      <c r="E39" s="54">
        <v>2912.0642031070502</v>
      </c>
      <c r="F39" s="55" t="s">
        <v>47</v>
      </c>
    </row>
    <row r="40" spans="1:6" x14ac:dyDescent="0.2">
      <c r="A40" s="51" t="s">
        <v>72</v>
      </c>
      <c r="B40" s="52">
        <v>2016</v>
      </c>
      <c r="C40" s="53" t="s">
        <v>53</v>
      </c>
      <c r="D40" s="136">
        <v>2.287894675390938E-2</v>
      </c>
      <c r="E40" s="54">
        <v>19947.3591923563</v>
      </c>
      <c r="F40" s="55" t="s">
        <v>47</v>
      </c>
    </row>
    <row r="41" spans="1:6" x14ac:dyDescent="0.2">
      <c r="A41" s="51" t="s">
        <v>72</v>
      </c>
      <c r="B41" s="128">
        <v>2016</v>
      </c>
      <c r="C41" s="53" t="s">
        <v>54</v>
      </c>
      <c r="D41" s="136">
        <v>2.3754595023839663E-2</v>
      </c>
      <c r="E41" s="54">
        <f>SUM(E38:E40)</f>
        <v>25662.617785569972</v>
      </c>
      <c r="F41" s="55" t="s">
        <v>47</v>
      </c>
    </row>
    <row r="42" spans="1:6" x14ac:dyDescent="0.2">
      <c r="A42" s="51" t="s">
        <v>72</v>
      </c>
      <c r="B42" s="128">
        <v>2016</v>
      </c>
      <c r="C42" s="53" t="s">
        <v>1</v>
      </c>
      <c r="D42" s="136">
        <v>2.5499999999999998E-2</v>
      </c>
      <c r="E42" s="54">
        <v>998894.319560898</v>
      </c>
      <c r="F42" s="55" t="s">
        <v>47</v>
      </c>
    </row>
    <row r="43" spans="1:6" x14ac:dyDescent="0.2">
      <c r="A43" s="51" t="s">
        <v>72</v>
      </c>
      <c r="B43" s="52">
        <v>2021</v>
      </c>
      <c r="C43" s="53" t="s">
        <v>68</v>
      </c>
      <c r="D43" s="136">
        <v>2.6582131167245657E-2</v>
      </c>
      <c r="E43" s="54">
        <v>2806.5683835079899</v>
      </c>
      <c r="F43" s="55" t="s">
        <v>47</v>
      </c>
    </row>
    <row r="44" spans="1:6" x14ac:dyDescent="0.2">
      <c r="A44" s="51" t="s">
        <v>72</v>
      </c>
      <c r="B44" s="52">
        <v>2021</v>
      </c>
      <c r="C44" s="53" t="s">
        <v>69</v>
      </c>
      <c r="D44" s="136">
        <v>2.8409734837005731E-2</v>
      </c>
      <c r="E44" s="54">
        <v>2883.91642593196</v>
      </c>
      <c r="F44" s="55" t="s">
        <v>47</v>
      </c>
    </row>
    <row r="45" spans="1:6" x14ac:dyDescent="0.2">
      <c r="A45" s="51" t="s">
        <v>72</v>
      </c>
      <c r="B45" s="52">
        <v>2021</v>
      </c>
      <c r="C45" s="53" t="s">
        <v>53</v>
      </c>
      <c r="D45" s="136">
        <v>2.291371344627607E-2</v>
      </c>
      <c r="E45" s="54">
        <v>19985.918516643</v>
      </c>
      <c r="F45" s="55" t="s">
        <v>47</v>
      </c>
    </row>
    <row r="46" spans="1:6" x14ac:dyDescent="0.2">
      <c r="A46" s="51" t="s">
        <v>72</v>
      </c>
      <c r="B46" s="128">
        <v>2021</v>
      </c>
      <c r="C46" s="53" t="s">
        <v>54</v>
      </c>
      <c r="D46" s="136">
        <v>2.3789474942910758E-2</v>
      </c>
      <c r="E46" s="54">
        <f>SUM(E43:E45)</f>
        <v>25676.403326082949</v>
      </c>
      <c r="F46" s="55" t="s">
        <v>47</v>
      </c>
    </row>
    <row r="47" spans="1:6" ht="12" thickBot="1" x14ac:dyDescent="0.25">
      <c r="A47" s="56" t="s">
        <v>72</v>
      </c>
      <c r="B47" s="57">
        <v>2021</v>
      </c>
      <c r="C47" s="58" t="s">
        <v>1</v>
      </c>
      <c r="D47" s="151">
        <v>2.6200000000000001E-2</v>
      </c>
      <c r="E47" s="59">
        <v>1024442.62009342</v>
      </c>
      <c r="F47" s="60" t="s">
        <v>47</v>
      </c>
    </row>
    <row r="48" spans="1:6" x14ac:dyDescent="0.2">
      <c r="A48" s="61" t="s">
        <v>73</v>
      </c>
      <c r="B48" s="62">
        <v>2012</v>
      </c>
      <c r="C48" s="63" t="s">
        <v>68</v>
      </c>
      <c r="D48" s="152">
        <v>2.6311931579204965E-2</v>
      </c>
      <c r="E48" s="64">
        <v>2753.85938294275</v>
      </c>
      <c r="F48" s="65" t="s">
        <v>47</v>
      </c>
    </row>
    <row r="49" spans="1:6" x14ac:dyDescent="0.2">
      <c r="A49" s="66" t="s">
        <v>73</v>
      </c>
      <c r="B49" s="67">
        <v>2012</v>
      </c>
      <c r="C49" s="68" t="s">
        <v>69</v>
      </c>
      <c r="D49" s="137">
        <v>2.7533131236550854E-2</v>
      </c>
      <c r="E49" s="69">
        <v>2844.11739047323</v>
      </c>
      <c r="F49" s="70" t="s">
        <v>47</v>
      </c>
    </row>
    <row r="50" spans="1:6" x14ac:dyDescent="0.2">
      <c r="A50" s="66" t="s">
        <v>73</v>
      </c>
      <c r="B50" s="67">
        <v>2012</v>
      </c>
      <c r="C50" s="68" t="s">
        <v>53</v>
      </c>
      <c r="D50" s="137">
        <v>2.2156591421626196E-2</v>
      </c>
      <c r="E50" s="69">
        <v>19073.900543952499</v>
      </c>
      <c r="F50" s="70" t="s">
        <v>47</v>
      </c>
    </row>
    <row r="51" spans="1:6" x14ac:dyDescent="0.2">
      <c r="A51" s="66" t="s">
        <v>73</v>
      </c>
      <c r="B51" s="129">
        <v>2012</v>
      </c>
      <c r="C51" s="68" t="s">
        <v>54</v>
      </c>
      <c r="D51" s="137">
        <v>2.308311282766589E-2</v>
      </c>
      <c r="E51" s="69">
        <f>SUM(E48:E50)</f>
        <v>24671.877317368479</v>
      </c>
      <c r="F51" s="70" t="s">
        <v>47</v>
      </c>
    </row>
    <row r="52" spans="1:6" x14ac:dyDescent="0.2">
      <c r="A52" s="66" t="s">
        <v>73</v>
      </c>
      <c r="B52" s="129">
        <v>2012</v>
      </c>
      <c r="C52" s="68" t="s">
        <v>1</v>
      </c>
      <c r="D52" s="137">
        <v>1.77E-2</v>
      </c>
      <c r="E52" s="69">
        <v>701028.79690551304</v>
      </c>
      <c r="F52" s="70" t="s">
        <v>47</v>
      </c>
    </row>
    <row r="53" spans="1:6" x14ac:dyDescent="0.2">
      <c r="A53" s="66" t="s">
        <v>73</v>
      </c>
      <c r="B53" s="67">
        <v>2016</v>
      </c>
      <c r="C53" s="68" t="s">
        <v>68</v>
      </c>
      <c r="D53" s="137">
        <v>2.615532261319296E-2</v>
      </c>
      <c r="E53" s="69">
        <v>2759.4588126154199</v>
      </c>
      <c r="F53" s="70" t="s">
        <v>47</v>
      </c>
    </row>
    <row r="54" spans="1:6" x14ac:dyDescent="0.2">
      <c r="A54" s="66" t="s">
        <v>73</v>
      </c>
      <c r="B54" s="67">
        <v>2016</v>
      </c>
      <c r="C54" s="68" t="s">
        <v>69</v>
      </c>
      <c r="D54" s="137">
        <v>2.7266259318687227E-2</v>
      </c>
      <c r="E54" s="69">
        <v>2807.1765225015702</v>
      </c>
      <c r="F54" s="70" t="s">
        <v>47</v>
      </c>
    </row>
    <row r="55" spans="1:6" x14ac:dyDescent="0.2">
      <c r="A55" s="66" t="s">
        <v>73</v>
      </c>
      <c r="B55" s="67">
        <v>2016</v>
      </c>
      <c r="C55" s="68" t="s">
        <v>53</v>
      </c>
      <c r="D55" s="137">
        <v>2.1883377591732991E-2</v>
      </c>
      <c r="E55" s="69">
        <v>19079.357011470402</v>
      </c>
      <c r="F55" s="70" t="s">
        <v>47</v>
      </c>
    </row>
    <row r="56" spans="1:6" x14ac:dyDescent="0.2">
      <c r="A56" s="66" t="s">
        <v>73</v>
      </c>
      <c r="B56" s="129">
        <v>2016</v>
      </c>
      <c r="C56" s="68" t="s">
        <v>54</v>
      </c>
      <c r="D56" s="137">
        <v>2.2813555968675788E-2</v>
      </c>
      <c r="E56" s="69">
        <f>SUM(E53:E55)</f>
        <v>24645.992346587391</v>
      </c>
      <c r="F56" s="70" t="s">
        <v>47</v>
      </c>
    </row>
    <row r="57" spans="1:6" x14ac:dyDescent="0.2">
      <c r="A57" s="66" t="s">
        <v>73</v>
      </c>
      <c r="B57" s="129">
        <v>2016</v>
      </c>
      <c r="C57" s="68" t="s">
        <v>1</v>
      </c>
      <c r="D57" s="137">
        <v>1.83E-2</v>
      </c>
      <c r="E57" s="69">
        <v>715910.59510552895</v>
      </c>
      <c r="F57" s="70" t="s">
        <v>47</v>
      </c>
    </row>
    <row r="58" spans="1:6" x14ac:dyDescent="0.2">
      <c r="A58" s="66" t="s">
        <v>73</v>
      </c>
      <c r="B58" s="67">
        <v>2021</v>
      </c>
      <c r="C58" s="68" t="s">
        <v>68</v>
      </c>
      <c r="D58" s="137">
        <v>2.5899614158828629E-2</v>
      </c>
      <c r="E58" s="69">
        <v>2734.5075451584298</v>
      </c>
      <c r="F58" s="70" t="s">
        <v>47</v>
      </c>
    </row>
    <row r="59" spans="1:6" x14ac:dyDescent="0.2">
      <c r="A59" s="66" t="s">
        <v>73</v>
      </c>
      <c r="B59" s="67">
        <v>2021</v>
      </c>
      <c r="C59" s="68" t="s">
        <v>69</v>
      </c>
      <c r="D59" s="137">
        <v>2.6999051297240666E-2</v>
      </c>
      <c r="E59" s="69">
        <v>2740.7157429456101</v>
      </c>
      <c r="F59" s="70" t="s">
        <v>47</v>
      </c>
    </row>
    <row r="60" spans="1:6" x14ac:dyDescent="0.2">
      <c r="A60" s="66" t="s">
        <v>73</v>
      </c>
      <c r="B60" s="67">
        <v>2021</v>
      </c>
      <c r="C60" s="68" t="s">
        <v>53</v>
      </c>
      <c r="D60" s="137">
        <v>2.1676969813103904E-2</v>
      </c>
      <c r="E60" s="69">
        <v>18907.1995418025</v>
      </c>
      <c r="F60" s="70" t="s">
        <v>47</v>
      </c>
    </row>
    <row r="61" spans="1:6" x14ac:dyDescent="0.2">
      <c r="A61" s="66" t="s">
        <v>73</v>
      </c>
      <c r="B61" s="129">
        <v>2021</v>
      </c>
      <c r="C61" s="68" t="s">
        <v>54</v>
      </c>
      <c r="D61" s="137">
        <v>2.2590587536467293E-2</v>
      </c>
      <c r="E61" s="69">
        <f>SUM(E58:E60)</f>
        <v>24382.42282990654</v>
      </c>
      <c r="F61" s="70" t="s">
        <v>47</v>
      </c>
    </row>
    <row r="62" spans="1:6" ht="12" thickBot="1" x14ac:dyDescent="0.25">
      <c r="A62" s="71" t="s">
        <v>73</v>
      </c>
      <c r="B62" s="72">
        <v>2021</v>
      </c>
      <c r="C62" s="73" t="s">
        <v>1</v>
      </c>
      <c r="D62" s="140">
        <v>1.8499999999999999E-2</v>
      </c>
      <c r="E62" s="74">
        <v>724860.76507639396</v>
      </c>
      <c r="F62" s="75" t="s">
        <v>47</v>
      </c>
    </row>
    <row r="63" spans="1:6" x14ac:dyDescent="0.2">
      <c r="A63" s="76" t="s">
        <v>74</v>
      </c>
      <c r="B63" s="77">
        <v>2012</v>
      </c>
      <c r="C63" s="78" t="s">
        <v>68</v>
      </c>
      <c r="D63" s="153">
        <v>1.7059610831083774E-2</v>
      </c>
      <c r="E63" s="79">
        <v>1785.4929888028901</v>
      </c>
      <c r="F63" s="80" t="s">
        <v>47</v>
      </c>
    </row>
    <row r="64" spans="1:6" x14ac:dyDescent="0.2">
      <c r="A64" s="81" t="s">
        <v>74</v>
      </c>
      <c r="B64" s="82">
        <v>2012</v>
      </c>
      <c r="C64" s="83" t="s">
        <v>69</v>
      </c>
      <c r="D64" s="138">
        <v>1.7783303578634727E-2</v>
      </c>
      <c r="E64" s="84">
        <v>1836.9796930658099</v>
      </c>
      <c r="F64" s="85" t="s">
        <v>47</v>
      </c>
    </row>
    <row r="65" spans="1:6" x14ac:dyDescent="0.2">
      <c r="A65" s="81" t="s">
        <v>74</v>
      </c>
      <c r="B65" s="82">
        <v>2012</v>
      </c>
      <c r="C65" s="83" t="s">
        <v>53</v>
      </c>
      <c r="D65" s="138">
        <v>1.4551489688799676E-2</v>
      </c>
      <c r="E65" s="84">
        <v>12526.911825417599</v>
      </c>
      <c r="F65" s="85" t="s">
        <v>47</v>
      </c>
    </row>
    <row r="66" spans="1:6" x14ac:dyDescent="0.2">
      <c r="A66" s="81" t="s">
        <v>74</v>
      </c>
      <c r="B66" s="130">
        <v>2012</v>
      </c>
      <c r="C66" s="83" t="s">
        <v>54</v>
      </c>
      <c r="D66" s="138">
        <v>1.5109432488002091E-2</v>
      </c>
      <c r="E66" s="84">
        <f>SUM(E63:E65)</f>
        <v>16149.384507286299</v>
      </c>
      <c r="F66" s="85" t="s">
        <v>47</v>
      </c>
    </row>
    <row r="67" spans="1:6" x14ac:dyDescent="0.2">
      <c r="A67" s="81" t="s">
        <v>74</v>
      </c>
      <c r="B67" s="130">
        <v>2012</v>
      </c>
      <c r="C67" s="83" t="s">
        <v>1</v>
      </c>
      <c r="D67" s="138">
        <v>1.0999999999999999E-2</v>
      </c>
      <c r="E67" s="84">
        <v>428883.47411071602</v>
      </c>
      <c r="F67" s="85" t="s">
        <v>47</v>
      </c>
    </row>
    <row r="68" spans="1:6" x14ac:dyDescent="0.2">
      <c r="A68" s="81" t="s">
        <v>74</v>
      </c>
      <c r="B68" s="82">
        <v>2016</v>
      </c>
      <c r="C68" s="83" t="s">
        <v>68</v>
      </c>
      <c r="D68" s="138">
        <v>1.695248986093361E-2</v>
      </c>
      <c r="E68" s="84">
        <v>1788.5345263885499</v>
      </c>
      <c r="F68" s="85" t="s">
        <v>47</v>
      </c>
    </row>
    <row r="69" spans="1:6" x14ac:dyDescent="0.2">
      <c r="A69" s="81" t="s">
        <v>74</v>
      </c>
      <c r="B69" s="82">
        <v>2016</v>
      </c>
      <c r="C69" s="83" t="s">
        <v>69</v>
      </c>
      <c r="D69" s="138">
        <v>1.7537868082649438E-2</v>
      </c>
      <c r="E69" s="84">
        <v>1805.5975688092101</v>
      </c>
      <c r="F69" s="85" t="s">
        <v>47</v>
      </c>
    </row>
    <row r="70" spans="1:6" x14ac:dyDescent="0.2">
      <c r="A70" s="81" t="s">
        <v>74</v>
      </c>
      <c r="B70" s="82">
        <v>2016</v>
      </c>
      <c r="C70" s="83" t="s">
        <v>53</v>
      </c>
      <c r="D70" s="138">
        <v>1.4277458641029216E-2</v>
      </c>
      <c r="E70" s="84">
        <v>12448.020397528</v>
      </c>
      <c r="F70" s="85" t="s">
        <v>47</v>
      </c>
    </row>
    <row r="71" spans="1:6" x14ac:dyDescent="0.2">
      <c r="A71" s="81" t="s">
        <v>74</v>
      </c>
      <c r="B71" s="130">
        <v>2016</v>
      </c>
      <c r="C71" s="83" t="s">
        <v>54</v>
      </c>
      <c r="D71" s="138">
        <v>1.4849413998195378E-2</v>
      </c>
      <c r="E71" s="84">
        <f>SUM(E68:E70)</f>
        <v>16042.15249272576</v>
      </c>
      <c r="F71" s="85" t="s">
        <v>47</v>
      </c>
    </row>
    <row r="72" spans="1:6" x14ac:dyDescent="0.2">
      <c r="A72" s="81" t="s">
        <v>74</v>
      </c>
      <c r="B72" s="130">
        <v>2016</v>
      </c>
      <c r="C72" s="83" t="s">
        <v>1</v>
      </c>
      <c r="D72" s="138">
        <v>1.12E-2</v>
      </c>
      <c r="E72" s="84">
        <v>436951.411776305</v>
      </c>
      <c r="F72" s="85" t="s">
        <v>47</v>
      </c>
    </row>
    <row r="73" spans="1:6" x14ac:dyDescent="0.2">
      <c r="A73" s="81" t="s">
        <v>74</v>
      </c>
      <c r="B73" s="82">
        <v>2021</v>
      </c>
      <c r="C73" s="83" t="s">
        <v>68</v>
      </c>
      <c r="D73" s="138">
        <v>1.6821432616884978E-2</v>
      </c>
      <c r="E73" s="84">
        <v>1776.0239256524301</v>
      </c>
      <c r="F73" s="85" t="s">
        <v>47</v>
      </c>
    </row>
    <row r="74" spans="1:6" x14ac:dyDescent="0.2">
      <c r="A74" s="81" t="s">
        <v>74</v>
      </c>
      <c r="B74" s="82">
        <v>2021</v>
      </c>
      <c r="C74" s="83" t="s">
        <v>69</v>
      </c>
      <c r="D74" s="138">
        <v>1.7601916722513388E-2</v>
      </c>
      <c r="E74" s="84">
        <v>1786.7979780585999</v>
      </c>
      <c r="F74" s="85" t="s">
        <v>47</v>
      </c>
    </row>
    <row r="75" spans="1:6" x14ac:dyDescent="0.2">
      <c r="A75" s="81" t="s">
        <v>74</v>
      </c>
      <c r="B75" s="82">
        <v>2021</v>
      </c>
      <c r="C75" s="83" t="s">
        <v>53</v>
      </c>
      <c r="D75" s="138">
        <v>1.4221531571374508E-2</v>
      </c>
      <c r="E75" s="84">
        <v>12404.3783576926</v>
      </c>
      <c r="F75" s="85" t="s">
        <v>47</v>
      </c>
    </row>
    <row r="76" spans="1:6" x14ac:dyDescent="0.2">
      <c r="A76" s="81" t="s">
        <v>74</v>
      </c>
      <c r="B76" s="130">
        <v>2021</v>
      </c>
      <c r="C76" s="83" t="s">
        <v>54</v>
      </c>
      <c r="D76" s="138">
        <v>1.4793789679305827E-2</v>
      </c>
      <c r="E76" s="84">
        <f>SUM(E73:E75)</f>
        <v>15967.20026140363</v>
      </c>
      <c r="F76" s="85" t="s">
        <v>47</v>
      </c>
    </row>
    <row r="77" spans="1:6" ht="12" thickBot="1" x14ac:dyDescent="0.25">
      <c r="A77" s="86" t="s">
        <v>74</v>
      </c>
      <c r="B77" s="87">
        <v>2021</v>
      </c>
      <c r="C77" s="88" t="s">
        <v>1</v>
      </c>
      <c r="D77" s="154">
        <v>1.14E-2</v>
      </c>
      <c r="E77" s="89">
        <v>445187.14326508</v>
      </c>
      <c r="F77" s="90" t="s">
        <v>47</v>
      </c>
    </row>
    <row r="78" spans="1:6" x14ac:dyDescent="0.2">
      <c r="A78" s="91" t="s">
        <v>75</v>
      </c>
      <c r="B78" s="92">
        <v>2012</v>
      </c>
      <c r="C78" s="93" t="s">
        <v>68</v>
      </c>
      <c r="D78" s="139">
        <v>2.8491032309871491E-3</v>
      </c>
      <c r="E78" s="94">
        <v>298.19284236157699</v>
      </c>
      <c r="F78" s="95" t="s">
        <v>47</v>
      </c>
    </row>
    <row r="79" spans="1:6" x14ac:dyDescent="0.2">
      <c r="A79" s="91" t="s">
        <v>75</v>
      </c>
      <c r="B79" s="92">
        <v>2012</v>
      </c>
      <c r="C79" s="93" t="s">
        <v>69</v>
      </c>
      <c r="D79" s="139">
        <v>3.081155520508035E-3</v>
      </c>
      <c r="E79" s="94">
        <v>318.27720295743899</v>
      </c>
      <c r="F79" s="95" t="s">
        <v>47</v>
      </c>
    </row>
    <row r="80" spans="1:6" x14ac:dyDescent="0.2">
      <c r="A80" s="91" t="s">
        <v>75</v>
      </c>
      <c r="B80" s="92">
        <v>2012</v>
      </c>
      <c r="C80" s="93" t="s">
        <v>53</v>
      </c>
      <c r="D80" s="139">
        <v>2.4523274019716962E-3</v>
      </c>
      <c r="E80" s="94">
        <v>2111.13018588057</v>
      </c>
      <c r="F80" s="95" t="s">
        <v>47</v>
      </c>
    </row>
    <row r="81" spans="1:6" x14ac:dyDescent="0.2">
      <c r="A81" s="91" t="s">
        <v>75</v>
      </c>
      <c r="B81" s="92">
        <v>2012</v>
      </c>
      <c r="C81" s="93" t="s">
        <v>54</v>
      </c>
      <c r="D81" s="139">
        <v>2.55195431931011E-3</v>
      </c>
      <c r="E81" s="94">
        <f>SUM(E78:E80)</f>
        <v>2727.6002311995862</v>
      </c>
      <c r="F81" s="95" t="s">
        <v>47</v>
      </c>
    </row>
    <row r="82" spans="1:6" x14ac:dyDescent="0.2">
      <c r="A82" s="91" t="s">
        <v>75</v>
      </c>
      <c r="B82" s="92">
        <v>2012</v>
      </c>
      <c r="C82" s="93" t="s">
        <v>1</v>
      </c>
      <c r="D82" s="139">
        <v>6.4999999999999997E-3</v>
      </c>
      <c r="E82" s="94">
        <v>254797.04834133101</v>
      </c>
      <c r="F82" s="95" t="s">
        <v>47</v>
      </c>
    </row>
    <row r="83" spans="1:6" x14ac:dyDescent="0.2">
      <c r="A83" s="91" t="s">
        <v>75</v>
      </c>
      <c r="B83" s="92">
        <v>2016</v>
      </c>
      <c r="C83" s="93" t="s">
        <v>68</v>
      </c>
      <c r="D83" s="139">
        <v>2.8682333399264303E-3</v>
      </c>
      <c r="E83" s="94">
        <v>302.60654336204101</v>
      </c>
      <c r="F83" s="95" t="s">
        <v>47</v>
      </c>
    </row>
    <row r="84" spans="1:6" x14ac:dyDescent="0.2">
      <c r="A84" s="91" t="s">
        <v>75</v>
      </c>
      <c r="B84" s="92">
        <v>2016</v>
      </c>
      <c r="C84" s="93" t="s">
        <v>69</v>
      </c>
      <c r="D84" s="139">
        <v>3.1469308948212987E-3</v>
      </c>
      <c r="E84" s="94">
        <v>323.989822829226</v>
      </c>
      <c r="F84" s="95" t="s">
        <v>47</v>
      </c>
    </row>
    <row r="85" spans="1:6" x14ac:dyDescent="0.2">
      <c r="A85" s="91" t="s">
        <v>75</v>
      </c>
      <c r="B85" s="92">
        <v>2016</v>
      </c>
      <c r="C85" s="93" t="s">
        <v>53</v>
      </c>
      <c r="D85" s="139">
        <v>2.5069037813192836E-3</v>
      </c>
      <c r="E85" s="94">
        <v>2185.6823534985201</v>
      </c>
      <c r="F85" s="95" t="s">
        <v>47</v>
      </c>
    </row>
    <row r="86" spans="1:6" x14ac:dyDescent="0.2">
      <c r="A86" s="91" t="s">
        <v>75</v>
      </c>
      <c r="B86" s="131">
        <v>2016</v>
      </c>
      <c r="C86" s="93" t="s">
        <v>54</v>
      </c>
      <c r="D86" s="139">
        <v>2.6031850155971707E-3</v>
      </c>
      <c r="E86" s="94">
        <f>SUM(E83:E85)</f>
        <v>2812.2787196897871</v>
      </c>
      <c r="F86" s="95" t="s">
        <v>47</v>
      </c>
    </row>
    <row r="87" spans="1:6" x14ac:dyDescent="0.2">
      <c r="A87" s="91" t="s">
        <v>75</v>
      </c>
      <c r="B87" s="131">
        <v>2016</v>
      </c>
      <c r="C87" s="93" t="s">
        <v>1</v>
      </c>
      <c r="D87" s="139">
        <v>6.7999999999999996E-3</v>
      </c>
      <c r="E87" s="94">
        <v>266754.10902570002</v>
      </c>
      <c r="F87" s="95" t="s">
        <v>47</v>
      </c>
    </row>
    <row r="88" spans="1:6" x14ac:dyDescent="0.2">
      <c r="A88" s="91" t="s">
        <v>75</v>
      </c>
      <c r="B88" s="92">
        <v>2021</v>
      </c>
      <c r="C88" s="93" t="s">
        <v>68</v>
      </c>
      <c r="D88" s="139">
        <v>2.8681681992833133E-3</v>
      </c>
      <c r="E88" s="94">
        <v>302.82410902442598</v>
      </c>
      <c r="F88" s="95" t="s">
        <v>47</v>
      </c>
    </row>
    <row r="89" spans="1:6" x14ac:dyDescent="0.2">
      <c r="A89" s="91" t="s">
        <v>75</v>
      </c>
      <c r="B89" s="92">
        <v>2021</v>
      </c>
      <c r="C89" s="93" t="s">
        <v>69</v>
      </c>
      <c r="D89" s="139">
        <v>3.1324069085411307E-3</v>
      </c>
      <c r="E89" s="94">
        <v>317.97550339954603</v>
      </c>
      <c r="F89" s="95" t="s">
        <v>47</v>
      </c>
    </row>
    <row r="90" spans="1:6" x14ac:dyDescent="0.2">
      <c r="A90" s="91" t="s">
        <v>75</v>
      </c>
      <c r="B90" s="92">
        <v>2021</v>
      </c>
      <c r="C90" s="93" t="s">
        <v>53</v>
      </c>
      <c r="D90" s="139">
        <v>2.4953859774925692E-3</v>
      </c>
      <c r="E90" s="94">
        <v>2176.53855760535</v>
      </c>
      <c r="F90" s="95" t="s">
        <v>47</v>
      </c>
    </row>
    <row r="91" spans="1:6" x14ac:dyDescent="0.2">
      <c r="A91" s="91" t="s">
        <v>75</v>
      </c>
      <c r="B91" s="131">
        <v>2021</v>
      </c>
      <c r="C91" s="93" t="s">
        <v>54</v>
      </c>
      <c r="D91" s="139">
        <v>2.5917651104646541E-3</v>
      </c>
      <c r="E91" s="94">
        <f>SUM(E88:E90)</f>
        <v>2797.3381700293221</v>
      </c>
      <c r="F91" s="95" t="s">
        <v>47</v>
      </c>
    </row>
    <row r="92" spans="1:6" ht="12" thickBot="1" x14ac:dyDescent="0.25">
      <c r="A92" s="96" t="s">
        <v>75</v>
      </c>
      <c r="B92" s="72">
        <v>2021</v>
      </c>
      <c r="C92" s="73" t="s">
        <v>1</v>
      </c>
      <c r="D92" s="140">
        <v>7.0000000000000001E-3</v>
      </c>
      <c r="E92" s="74">
        <v>272964.12782582198</v>
      </c>
      <c r="F92" s="97" t="s">
        <v>47</v>
      </c>
    </row>
    <row r="93" spans="1:6" ht="12.75" x14ac:dyDescent="0.2">
      <c r="A93" s="2" t="s">
        <v>76</v>
      </c>
    </row>
    <row r="94" spans="1:6" ht="15" x14ac:dyDescent="0.25">
      <c r="A94" s="12" t="s">
        <v>37</v>
      </c>
    </row>
  </sheetData>
  <hyperlinks>
    <hyperlink ref="A94" r:id="rId1"/>
  </hyperlinks>
  <pageMargins left="0.7" right="0.7" top="0.75" bottom="0.75" header="0.3" footer="0.3"/>
  <ignoredErrors>
    <ignoredError sqref="E91 E86 E81 E76 E71 E66 E61 E56 E51 E46 E16 E21 E26 E31 E41 E3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8"/>
  <sheetViews>
    <sheetView workbookViewId="0"/>
  </sheetViews>
  <sheetFormatPr defaultRowHeight="14.25" x14ac:dyDescent="0.2"/>
  <cols>
    <col min="1" max="1" width="89.5703125" style="98" customWidth="1"/>
    <col min="2" max="16384" width="9.140625" style="98"/>
  </cols>
  <sheetData>
    <row r="1" spans="1:6" ht="21" thickBot="1" x14ac:dyDescent="0.35">
      <c r="A1" s="308" t="s">
        <v>183</v>
      </c>
    </row>
    <row r="2" spans="1:6" ht="15.75" thickBot="1" x14ac:dyDescent="0.3">
      <c r="A2" s="303"/>
      <c r="B2" s="309">
        <v>2017</v>
      </c>
      <c r="C2" s="309">
        <v>2020</v>
      </c>
      <c r="D2" s="309">
        <v>2025</v>
      </c>
      <c r="E2" s="309">
        <v>2030</v>
      </c>
      <c r="F2" s="310">
        <v>2035</v>
      </c>
    </row>
    <row r="3" spans="1:6" x14ac:dyDescent="0.2">
      <c r="A3" s="116" t="s">
        <v>184</v>
      </c>
      <c r="B3" s="117">
        <v>113752</v>
      </c>
      <c r="C3" s="117">
        <v>112852</v>
      </c>
      <c r="D3" s="117">
        <v>111285</v>
      </c>
      <c r="E3" s="117">
        <v>109536</v>
      </c>
      <c r="F3" s="118">
        <v>107546</v>
      </c>
    </row>
    <row r="4" spans="1:6" x14ac:dyDescent="0.2">
      <c r="A4" s="104" t="s">
        <v>185</v>
      </c>
      <c r="B4" s="109">
        <v>3181</v>
      </c>
      <c r="C4" s="109">
        <v>3155</v>
      </c>
      <c r="D4" s="109">
        <v>3110</v>
      </c>
      <c r="E4" s="109">
        <v>3060</v>
      </c>
      <c r="F4" s="119">
        <v>3002</v>
      </c>
    </row>
    <row r="5" spans="1:6" x14ac:dyDescent="0.2">
      <c r="A5" s="104" t="s">
        <v>186</v>
      </c>
      <c r="B5" s="109">
        <v>2465</v>
      </c>
      <c r="C5" s="109">
        <v>2450</v>
      </c>
      <c r="D5" s="109">
        <v>2424</v>
      </c>
      <c r="E5" s="109">
        <v>2394</v>
      </c>
      <c r="F5" s="119">
        <v>2362</v>
      </c>
    </row>
    <row r="6" spans="1:6" x14ac:dyDescent="0.2">
      <c r="A6" s="104" t="s">
        <v>187</v>
      </c>
      <c r="B6" s="109">
        <v>2826</v>
      </c>
      <c r="C6" s="109">
        <v>2804</v>
      </c>
      <c r="D6" s="109">
        <v>2765</v>
      </c>
      <c r="E6" s="109">
        <v>2721</v>
      </c>
      <c r="F6" s="119">
        <v>2671</v>
      </c>
    </row>
    <row r="7" spans="1:6" ht="15" thickBot="1" x14ac:dyDescent="0.25">
      <c r="A7" s="105" t="s">
        <v>188</v>
      </c>
      <c r="B7" s="114">
        <v>50839</v>
      </c>
      <c r="C7" s="114">
        <v>50454</v>
      </c>
      <c r="D7" s="114">
        <v>49784</v>
      </c>
      <c r="E7" s="114">
        <v>49035</v>
      </c>
      <c r="F7" s="120">
        <v>48190</v>
      </c>
    </row>
    <row r="8" spans="1:6" x14ac:dyDescent="0.2">
      <c r="A8" s="116" t="s">
        <v>84</v>
      </c>
      <c r="B8" s="117">
        <v>14050</v>
      </c>
      <c r="C8" s="117">
        <v>13824</v>
      </c>
      <c r="D8" s="117">
        <v>13540</v>
      </c>
      <c r="E8" s="117">
        <v>13196</v>
      </c>
      <c r="F8" s="118">
        <v>12885</v>
      </c>
    </row>
    <row r="9" spans="1:6" x14ac:dyDescent="0.2">
      <c r="A9" s="104" t="s">
        <v>85</v>
      </c>
      <c r="B9" s="100">
        <v>392</v>
      </c>
      <c r="C9" s="100">
        <v>386</v>
      </c>
      <c r="D9" s="100">
        <v>378</v>
      </c>
      <c r="E9" s="100">
        <v>368</v>
      </c>
      <c r="F9" s="112">
        <v>359</v>
      </c>
    </row>
    <row r="10" spans="1:6" x14ac:dyDescent="0.2">
      <c r="A10" s="104" t="s">
        <v>86</v>
      </c>
      <c r="B10" s="100">
        <v>307</v>
      </c>
      <c r="C10" s="100">
        <v>303</v>
      </c>
      <c r="D10" s="100">
        <v>297</v>
      </c>
      <c r="E10" s="100">
        <v>292</v>
      </c>
      <c r="F10" s="112">
        <v>287</v>
      </c>
    </row>
    <row r="11" spans="1:6" x14ac:dyDescent="0.2">
      <c r="A11" s="104" t="s">
        <v>87</v>
      </c>
      <c r="B11" s="100">
        <v>349</v>
      </c>
      <c r="C11" s="100">
        <v>343</v>
      </c>
      <c r="D11" s="100">
        <v>336</v>
      </c>
      <c r="E11" s="100">
        <v>328</v>
      </c>
      <c r="F11" s="112">
        <v>320</v>
      </c>
    </row>
    <row r="12" spans="1:6" ht="15" thickBot="1" x14ac:dyDescent="0.25">
      <c r="A12" s="105" t="s">
        <v>88</v>
      </c>
      <c r="B12" s="114">
        <v>6291</v>
      </c>
      <c r="C12" s="114">
        <v>6190</v>
      </c>
      <c r="D12" s="114">
        <v>6067</v>
      </c>
      <c r="E12" s="114">
        <v>5921</v>
      </c>
      <c r="F12" s="120">
        <v>5790</v>
      </c>
    </row>
    <row r="13" spans="1:6" x14ac:dyDescent="0.2">
      <c r="A13" s="254" t="s">
        <v>89</v>
      </c>
      <c r="B13" s="304">
        <v>13257</v>
      </c>
      <c r="C13" s="304">
        <v>13064</v>
      </c>
      <c r="D13" s="304">
        <v>12715</v>
      </c>
      <c r="E13" s="304">
        <v>12354</v>
      </c>
      <c r="F13" s="305">
        <v>12062</v>
      </c>
    </row>
    <row r="14" spans="1:6" x14ac:dyDescent="0.2">
      <c r="A14" s="104" t="s">
        <v>90</v>
      </c>
      <c r="B14" s="100">
        <v>370</v>
      </c>
      <c r="C14" s="100">
        <v>365</v>
      </c>
      <c r="D14" s="100">
        <v>355</v>
      </c>
      <c r="E14" s="100">
        <v>345</v>
      </c>
      <c r="F14" s="112">
        <v>336</v>
      </c>
    </row>
    <row r="15" spans="1:6" x14ac:dyDescent="0.2">
      <c r="A15" s="104" t="s">
        <v>91</v>
      </c>
      <c r="B15" s="100">
        <v>291</v>
      </c>
      <c r="C15" s="100">
        <v>286</v>
      </c>
      <c r="D15" s="100">
        <v>280</v>
      </c>
      <c r="E15" s="100">
        <v>273</v>
      </c>
      <c r="F15" s="112">
        <v>268</v>
      </c>
    </row>
    <row r="16" spans="1:6" x14ac:dyDescent="0.2">
      <c r="A16" s="104" t="s">
        <v>92</v>
      </c>
      <c r="B16" s="100">
        <v>329</v>
      </c>
      <c r="C16" s="100">
        <v>325</v>
      </c>
      <c r="D16" s="100">
        <v>316</v>
      </c>
      <c r="E16" s="100">
        <v>307</v>
      </c>
      <c r="F16" s="112">
        <v>300</v>
      </c>
    </row>
    <row r="17" spans="1:6" ht="15" thickBot="1" x14ac:dyDescent="0.25">
      <c r="A17" s="105" t="s">
        <v>93</v>
      </c>
      <c r="B17" s="114">
        <v>5938</v>
      </c>
      <c r="C17" s="114">
        <v>5852</v>
      </c>
      <c r="D17" s="114">
        <v>5699</v>
      </c>
      <c r="E17" s="114">
        <v>5540</v>
      </c>
      <c r="F17" s="120">
        <v>5417</v>
      </c>
    </row>
    <row r="18" spans="1:6" ht="15.75" thickBot="1" x14ac:dyDescent="0.3">
      <c r="A18" s="123" t="s">
        <v>109</v>
      </c>
      <c r="B18" s="124">
        <f>B3+B8+B13</f>
        <v>141059</v>
      </c>
      <c r="C18" s="124">
        <f t="shared" ref="C18:E18" si="0">C3+C8+C13</f>
        <v>139740</v>
      </c>
      <c r="D18" s="124">
        <f t="shared" si="0"/>
        <v>137540</v>
      </c>
      <c r="E18" s="124">
        <f t="shared" si="0"/>
        <v>135086</v>
      </c>
      <c r="F18" s="125">
        <f>F3+F8+F13</f>
        <v>132493</v>
      </c>
    </row>
    <row r="19" spans="1:6" x14ac:dyDescent="0.2">
      <c r="A19" s="306" t="s">
        <v>189</v>
      </c>
      <c r="B19" s="307"/>
      <c r="C19" s="307"/>
      <c r="D19" s="307"/>
      <c r="E19" s="307"/>
      <c r="F19" s="307"/>
    </row>
    <row r="20" spans="1:6" x14ac:dyDescent="0.2">
      <c r="A20" s="306"/>
      <c r="B20" s="307"/>
      <c r="C20" s="307"/>
      <c r="D20" s="307"/>
      <c r="E20" s="307"/>
      <c r="F20" s="307"/>
    </row>
    <row r="21" spans="1:6" x14ac:dyDescent="0.2">
      <c r="A21" s="98" t="s">
        <v>190</v>
      </c>
    </row>
    <row r="22" spans="1:6" x14ac:dyDescent="0.2">
      <c r="A22" s="98" t="s">
        <v>94</v>
      </c>
    </row>
    <row r="23" spans="1:6" x14ac:dyDescent="0.2">
      <c r="A23" s="98" t="s">
        <v>95</v>
      </c>
    </row>
    <row r="24" spans="1:6" x14ac:dyDescent="0.2">
      <c r="A24" s="98" t="s">
        <v>96</v>
      </c>
    </row>
    <row r="25" spans="1:6" x14ac:dyDescent="0.2">
      <c r="A25" s="98" t="s">
        <v>97</v>
      </c>
    </row>
    <row r="26" spans="1:6" x14ac:dyDescent="0.2">
      <c r="A26" s="98" t="s">
        <v>98</v>
      </c>
    </row>
    <row r="27" spans="1:6" x14ac:dyDescent="0.2">
      <c r="A27" s="98" t="s">
        <v>99</v>
      </c>
    </row>
    <row r="28" spans="1:6" x14ac:dyDescent="0.2">
      <c r="A28" s="98" t="s">
        <v>100</v>
      </c>
    </row>
    <row r="29" spans="1:6" x14ac:dyDescent="0.2">
      <c r="A29" s="98" t="s">
        <v>101</v>
      </c>
    </row>
    <row r="31" spans="1:6" x14ac:dyDescent="0.2">
      <c r="B31" s="98" t="s">
        <v>102</v>
      </c>
      <c r="C31" s="98" t="s">
        <v>103</v>
      </c>
    </row>
    <row r="32" spans="1:6" x14ac:dyDescent="0.2">
      <c r="A32" s="98" t="s">
        <v>104</v>
      </c>
      <c r="B32" s="98">
        <v>12.5</v>
      </c>
      <c r="C32" s="98">
        <v>19.7</v>
      </c>
    </row>
    <row r="33" spans="1:3" x14ac:dyDescent="0.2">
      <c r="A33" s="98" t="s">
        <v>105</v>
      </c>
      <c r="B33" s="98">
        <v>0.3</v>
      </c>
      <c r="C33" s="98">
        <v>0.6</v>
      </c>
    </row>
    <row r="34" spans="1:3" x14ac:dyDescent="0.2">
      <c r="A34" s="98" t="s">
        <v>106</v>
      </c>
      <c r="B34" s="98">
        <v>0.6</v>
      </c>
      <c r="C34" s="98">
        <v>0.1</v>
      </c>
    </row>
    <row r="35" spans="1:3" x14ac:dyDescent="0.2">
      <c r="A35" s="98" t="s">
        <v>107</v>
      </c>
      <c r="B35" s="98">
        <v>0.3</v>
      </c>
      <c r="C35" s="98">
        <v>0.5</v>
      </c>
    </row>
    <row r="36" spans="1:3" x14ac:dyDescent="0.2">
      <c r="A36" s="98" t="s">
        <v>108</v>
      </c>
      <c r="B36" s="98">
        <v>6.9</v>
      </c>
      <c r="C36" s="98">
        <v>7.5</v>
      </c>
    </row>
    <row r="38" spans="1:3" x14ac:dyDescent="0.2">
      <c r="A38" s="98" t="s">
        <v>191</v>
      </c>
    </row>
  </sheetData>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workbookViewId="0"/>
  </sheetViews>
  <sheetFormatPr defaultRowHeight="14.25" x14ac:dyDescent="0.2"/>
  <cols>
    <col min="1" max="1" width="82.42578125" style="98" customWidth="1"/>
    <col min="2" max="16384" width="9.140625" style="98"/>
  </cols>
  <sheetData>
    <row r="1" spans="1:6" ht="18" x14ac:dyDescent="0.25">
      <c r="A1" s="4" t="s">
        <v>170</v>
      </c>
    </row>
    <row r="2" spans="1:6" ht="15" thickBot="1" x14ac:dyDescent="0.25">
      <c r="A2" s="115"/>
      <c r="B2" s="115">
        <v>2017</v>
      </c>
      <c r="C2" s="115">
        <v>2020</v>
      </c>
      <c r="D2" s="115">
        <v>2025</v>
      </c>
      <c r="E2" s="115">
        <v>2030</v>
      </c>
      <c r="F2" s="115">
        <v>2035</v>
      </c>
    </row>
    <row r="3" spans="1:6" x14ac:dyDescent="0.2">
      <c r="A3" s="116" t="s">
        <v>133</v>
      </c>
      <c r="B3" s="117">
        <v>5948</v>
      </c>
      <c r="C3" s="117">
        <v>5574</v>
      </c>
      <c r="D3" s="117">
        <v>6052</v>
      </c>
      <c r="E3" s="117">
        <v>6825</v>
      </c>
      <c r="F3" s="118">
        <v>6814</v>
      </c>
    </row>
    <row r="4" spans="1:6" x14ac:dyDescent="0.2">
      <c r="A4" s="104" t="s">
        <v>134</v>
      </c>
      <c r="B4" s="109">
        <v>5307</v>
      </c>
      <c r="C4" s="109">
        <v>5759</v>
      </c>
      <c r="D4" s="109">
        <v>5143</v>
      </c>
      <c r="E4" s="109">
        <v>5607</v>
      </c>
      <c r="F4" s="119">
        <v>6348</v>
      </c>
    </row>
    <row r="5" spans="1:6" x14ac:dyDescent="0.2">
      <c r="A5" s="104" t="s">
        <v>135</v>
      </c>
      <c r="B5" s="109">
        <v>3802</v>
      </c>
      <c r="C5" s="109">
        <v>4240</v>
      </c>
      <c r="D5" s="109">
        <v>5274</v>
      </c>
      <c r="E5" s="109">
        <v>4760</v>
      </c>
      <c r="F5" s="119">
        <v>5224</v>
      </c>
    </row>
    <row r="6" spans="1:6" x14ac:dyDescent="0.2">
      <c r="A6" s="104" t="s">
        <v>136</v>
      </c>
      <c r="B6" s="109">
        <v>3109</v>
      </c>
      <c r="C6" s="109">
        <v>3364</v>
      </c>
      <c r="D6" s="109">
        <v>3923</v>
      </c>
      <c r="E6" s="109">
        <v>4961</v>
      </c>
      <c r="F6" s="119">
        <v>4537</v>
      </c>
    </row>
    <row r="7" spans="1:6" x14ac:dyDescent="0.2">
      <c r="A7" s="104" t="s">
        <v>137</v>
      </c>
      <c r="B7" s="109">
        <v>2797</v>
      </c>
      <c r="C7" s="109">
        <v>2969</v>
      </c>
      <c r="D7" s="109">
        <v>3496</v>
      </c>
      <c r="E7" s="109">
        <v>4264</v>
      </c>
      <c r="F7" s="119">
        <v>5460</v>
      </c>
    </row>
    <row r="8" spans="1:6" ht="15" thickBot="1" x14ac:dyDescent="0.25">
      <c r="A8" s="105" t="s">
        <v>138</v>
      </c>
      <c r="B8" s="114">
        <v>20962</v>
      </c>
      <c r="C8" s="114">
        <v>21906</v>
      </c>
      <c r="D8" s="114">
        <v>23888</v>
      </c>
      <c r="E8" s="114">
        <v>26418</v>
      </c>
      <c r="F8" s="120">
        <v>28383</v>
      </c>
    </row>
    <row r="9" spans="1:6" x14ac:dyDescent="0.2">
      <c r="A9" s="116" t="s">
        <v>110</v>
      </c>
      <c r="B9" s="121">
        <v>579</v>
      </c>
      <c r="C9" s="121">
        <v>567</v>
      </c>
      <c r="D9" s="121">
        <v>590</v>
      </c>
      <c r="E9" s="121">
        <v>667</v>
      </c>
      <c r="F9" s="122">
        <v>690</v>
      </c>
    </row>
    <row r="10" spans="1:6" x14ac:dyDescent="0.2">
      <c r="A10" s="104" t="s">
        <v>111</v>
      </c>
      <c r="B10" s="100">
        <v>462</v>
      </c>
      <c r="C10" s="100">
        <v>518</v>
      </c>
      <c r="D10" s="100">
        <v>488</v>
      </c>
      <c r="E10" s="100">
        <v>521</v>
      </c>
      <c r="F10" s="112">
        <v>589</v>
      </c>
    </row>
    <row r="11" spans="1:6" x14ac:dyDescent="0.2">
      <c r="A11" s="104" t="s">
        <v>112</v>
      </c>
      <c r="B11" s="100">
        <v>331</v>
      </c>
      <c r="C11" s="100">
        <v>348</v>
      </c>
      <c r="D11" s="100">
        <v>453</v>
      </c>
      <c r="E11" s="100">
        <v>431</v>
      </c>
      <c r="F11" s="112">
        <v>464</v>
      </c>
    </row>
    <row r="12" spans="1:6" x14ac:dyDescent="0.2">
      <c r="A12" s="104" t="s">
        <v>113</v>
      </c>
      <c r="B12" s="100">
        <v>254</v>
      </c>
      <c r="C12" s="100">
        <v>273</v>
      </c>
      <c r="D12" s="100">
        <v>292</v>
      </c>
      <c r="E12" s="100">
        <v>396</v>
      </c>
      <c r="F12" s="112">
        <v>377</v>
      </c>
    </row>
    <row r="13" spans="1:6" x14ac:dyDescent="0.2">
      <c r="A13" s="104" t="s">
        <v>114</v>
      </c>
      <c r="B13" s="100">
        <v>218</v>
      </c>
      <c r="C13" s="100">
        <v>224</v>
      </c>
      <c r="D13" s="100">
        <v>256</v>
      </c>
      <c r="E13" s="100">
        <v>293</v>
      </c>
      <c r="F13" s="112">
        <v>386</v>
      </c>
    </row>
    <row r="14" spans="1:6" ht="15" thickBot="1" x14ac:dyDescent="0.25">
      <c r="A14" s="105" t="s">
        <v>115</v>
      </c>
      <c r="B14" s="114">
        <v>1844</v>
      </c>
      <c r="C14" s="114">
        <v>1929</v>
      </c>
      <c r="D14" s="114">
        <v>2078</v>
      </c>
      <c r="E14" s="114">
        <v>2308</v>
      </c>
      <c r="F14" s="120">
        <v>2505</v>
      </c>
    </row>
    <row r="15" spans="1:6" x14ac:dyDescent="0.2">
      <c r="A15" s="116" t="s">
        <v>116</v>
      </c>
      <c r="B15" s="121">
        <v>679</v>
      </c>
      <c r="C15" s="121">
        <v>612</v>
      </c>
      <c r="D15" s="121">
        <v>674</v>
      </c>
      <c r="E15" s="121">
        <v>768</v>
      </c>
      <c r="F15" s="122">
        <v>768</v>
      </c>
    </row>
    <row r="16" spans="1:6" x14ac:dyDescent="0.2">
      <c r="A16" s="104" t="s">
        <v>117</v>
      </c>
      <c r="B16" s="100">
        <v>609</v>
      </c>
      <c r="C16" s="100">
        <v>642</v>
      </c>
      <c r="D16" s="100">
        <v>551</v>
      </c>
      <c r="E16" s="100">
        <v>607</v>
      </c>
      <c r="F16" s="112">
        <v>698</v>
      </c>
    </row>
    <row r="17" spans="1:6" x14ac:dyDescent="0.2">
      <c r="A17" s="104" t="s">
        <v>118</v>
      </c>
      <c r="B17" s="100">
        <v>458</v>
      </c>
      <c r="C17" s="100">
        <v>474</v>
      </c>
      <c r="D17" s="100">
        <v>563</v>
      </c>
      <c r="E17" s="100">
        <v>497</v>
      </c>
      <c r="F17" s="112">
        <v>553</v>
      </c>
    </row>
    <row r="18" spans="1:6" x14ac:dyDescent="0.2">
      <c r="A18" s="104" t="s">
        <v>119</v>
      </c>
      <c r="B18" s="100">
        <v>377</v>
      </c>
      <c r="C18" s="100">
        <v>396</v>
      </c>
      <c r="D18" s="100">
        <v>434</v>
      </c>
      <c r="E18" s="100">
        <v>519</v>
      </c>
      <c r="F18" s="112">
        <v>462</v>
      </c>
    </row>
    <row r="19" spans="1:6" x14ac:dyDescent="0.2">
      <c r="A19" s="104" t="s">
        <v>120</v>
      </c>
      <c r="B19" s="100">
        <v>344</v>
      </c>
      <c r="C19" s="100">
        <v>349</v>
      </c>
      <c r="D19" s="100">
        <v>386</v>
      </c>
      <c r="E19" s="100">
        <v>451</v>
      </c>
      <c r="F19" s="112">
        <v>560</v>
      </c>
    </row>
    <row r="20" spans="1:6" ht="15" thickBot="1" x14ac:dyDescent="0.25">
      <c r="A20" s="105" t="s">
        <v>121</v>
      </c>
      <c r="B20" s="114">
        <v>2466</v>
      </c>
      <c r="C20" s="114">
        <v>2474</v>
      </c>
      <c r="D20" s="114">
        <v>2608</v>
      </c>
      <c r="E20" s="114">
        <v>2842</v>
      </c>
      <c r="F20" s="120">
        <v>3041</v>
      </c>
    </row>
    <row r="21" spans="1:6" ht="15.75" thickBot="1" x14ac:dyDescent="0.3">
      <c r="A21" s="123" t="s">
        <v>132</v>
      </c>
      <c r="B21" s="124">
        <f>B8+B14+B20</f>
        <v>25272</v>
      </c>
      <c r="C21" s="124">
        <f t="shared" ref="C21:F21" si="0">C8+C14+C20</f>
        <v>26309</v>
      </c>
      <c r="D21" s="124">
        <f t="shared" si="0"/>
        <v>28574</v>
      </c>
      <c r="E21" s="124">
        <f t="shared" si="0"/>
        <v>31568</v>
      </c>
      <c r="F21" s="125">
        <f t="shared" si="0"/>
        <v>33929</v>
      </c>
    </row>
    <row r="22" spans="1:6" ht="15" x14ac:dyDescent="0.25">
      <c r="A22" s="98" t="s">
        <v>192</v>
      </c>
      <c r="B22" s="111"/>
      <c r="C22" s="111"/>
      <c r="D22" s="111"/>
      <c r="E22" s="111"/>
      <c r="F22" s="111"/>
    </row>
    <row r="23" spans="1:6" ht="15" x14ac:dyDescent="0.25">
      <c r="A23" s="110"/>
      <c r="B23" s="111"/>
      <c r="C23" s="111"/>
      <c r="D23" s="111"/>
      <c r="E23" s="111"/>
      <c r="F23" s="111"/>
    </row>
    <row r="24" spans="1:6" x14ac:dyDescent="0.2">
      <c r="A24" s="98" t="s">
        <v>190</v>
      </c>
    </row>
    <row r="25" spans="1:6" x14ac:dyDescent="0.2">
      <c r="A25" s="98" t="s">
        <v>122</v>
      </c>
    </row>
    <row r="27" spans="1:6" ht="15" x14ac:dyDescent="0.25">
      <c r="A27" t="s">
        <v>123</v>
      </c>
      <c r="B27" t="s">
        <v>124</v>
      </c>
      <c r="C27" t="s">
        <v>125</v>
      </c>
    </row>
    <row r="28" spans="1:6" ht="15" x14ac:dyDescent="0.25">
      <c r="A28" t="s">
        <v>126</v>
      </c>
      <c r="B28">
        <v>5.8</v>
      </c>
      <c r="C28">
        <v>10.9</v>
      </c>
    </row>
    <row r="29" spans="1:6" ht="15" x14ac:dyDescent="0.25">
      <c r="A29" t="s">
        <v>127</v>
      </c>
      <c r="B29">
        <v>6.9</v>
      </c>
      <c r="C29">
        <v>9.5</v>
      </c>
    </row>
    <row r="30" spans="1:6" ht="15" x14ac:dyDescent="0.25">
      <c r="A30" t="s">
        <v>128</v>
      </c>
      <c r="B30">
        <v>5.9</v>
      </c>
      <c r="C30">
        <v>10.7</v>
      </c>
    </row>
    <row r="31" spans="1:6" ht="15" x14ac:dyDescent="0.25">
      <c r="A31" t="s">
        <v>129</v>
      </c>
      <c r="B31">
        <v>9.6999999999999993</v>
      </c>
      <c r="C31">
        <v>9.1999999999999993</v>
      </c>
    </row>
    <row r="32" spans="1:6" ht="15" x14ac:dyDescent="0.25">
      <c r="A32" t="s">
        <v>130</v>
      </c>
      <c r="B32">
        <v>5.0999999999999996</v>
      </c>
      <c r="C32">
        <v>11.1</v>
      </c>
    </row>
    <row r="34" spans="1:1" x14ac:dyDescent="0.2">
      <c r="A34" s="98" t="s">
        <v>131</v>
      </c>
    </row>
    <row r="35" spans="1:1" x14ac:dyDescent="0.2">
      <c r="A35" s="98" t="s">
        <v>193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9"/>
  <sheetViews>
    <sheetView zoomScale="106" zoomScaleNormal="106" workbookViewId="0"/>
  </sheetViews>
  <sheetFormatPr defaultRowHeight="14.25" x14ac:dyDescent="0.2"/>
  <cols>
    <col min="1" max="1" width="12.85546875" style="98" customWidth="1"/>
    <col min="2" max="2" width="4" style="98" customWidth="1"/>
    <col min="3" max="4" width="9.140625" style="98"/>
    <col min="5" max="6" width="9.140625" style="98" customWidth="1"/>
    <col min="7" max="7" width="10.5703125" style="98" customWidth="1"/>
    <col min="8" max="10" width="9.140625" style="98"/>
    <col min="11" max="11" width="5.140625" style="98" customWidth="1"/>
    <col min="12" max="15" width="9.140625" style="98"/>
    <col min="16" max="16" width="10.28515625" style="98" customWidth="1"/>
    <col min="17" max="24" width="9.140625" style="98"/>
    <col min="25" max="25" width="10.140625" style="98" customWidth="1"/>
    <col min="26" max="16384" width="9.140625" style="98"/>
  </cols>
  <sheetData>
    <row r="1" spans="1:26" ht="18.75" thickBot="1" x14ac:dyDescent="0.3">
      <c r="A1" s="4" t="s">
        <v>38</v>
      </c>
    </row>
    <row r="2" spans="1:26" s="283" customFormat="1" ht="15" x14ac:dyDescent="0.25">
      <c r="A2" s="335" t="s">
        <v>55</v>
      </c>
      <c r="B2" s="336"/>
      <c r="C2" s="336"/>
      <c r="D2" s="336"/>
      <c r="E2" s="336"/>
      <c r="F2" s="336"/>
      <c r="G2" s="336"/>
      <c r="H2" s="337"/>
      <c r="J2" s="335" t="s">
        <v>68</v>
      </c>
      <c r="K2" s="336"/>
      <c r="L2" s="336"/>
      <c r="M2" s="336"/>
      <c r="N2" s="336"/>
      <c r="O2" s="336"/>
      <c r="P2" s="336"/>
      <c r="Q2" s="337"/>
      <c r="S2" s="335" t="s">
        <v>69</v>
      </c>
      <c r="T2" s="336"/>
      <c r="U2" s="336"/>
      <c r="V2" s="336"/>
      <c r="W2" s="336"/>
      <c r="X2" s="336"/>
      <c r="Y2" s="336"/>
      <c r="Z2" s="337"/>
    </row>
    <row r="3" spans="1:26" s="5" customFormat="1" ht="12" x14ac:dyDescent="0.2">
      <c r="A3" s="284" t="s">
        <v>30</v>
      </c>
      <c r="B3" s="285"/>
      <c r="C3" s="285" t="s">
        <v>31</v>
      </c>
      <c r="D3" s="285" t="s">
        <v>32</v>
      </c>
      <c r="E3" s="285" t="s">
        <v>33</v>
      </c>
      <c r="F3" s="285" t="s">
        <v>34</v>
      </c>
      <c r="G3" s="285" t="s">
        <v>35</v>
      </c>
      <c r="H3" s="286" t="s">
        <v>1</v>
      </c>
      <c r="J3" s="284" t="s">
        <v>30</v>
      </c>
      <c r="K3" s="285"/>
      <c r="L3" s="285" t="s">
        <v>31</v>
      </c>
      <c r="M3" s="285" t="s">
        <v>32</v>
      </c>
      <c r="N3" s="285" t="s">
        <v>33</v>
      </c>
      <c r="O3" s="285" t="s">
        <v>34</v>
      </c>
      <c r="P3" s="285" t="s">
        <v>35</v>
      </c>
      <c r="Q3" s="286" t="s">
        <v>1</v>
      </c>
      <c r="S3" s="284" t="s">
        <v>30</v>
      </c>
      <c r="T3" s="285"/>
      <c r="U3" s="285" t="s">
        <v>31</v>
      </c>
      <c r="V3" s="285" t="s">
        <v>32</v>
      </c>
      <c r="W3" s="285" t="s">
        <v>33</v>
      </c>
      <c r="X3" s="285" t="s">
        <v>34</v>
      </c>
      <c r="Y3" s="285" t="s">
        <v>35</v>
      </c>
      <c r="Z3" s="286" t="s">
        <v>1</v>
      </c>
    </row>
    <row r="4" spans="1:26" x14ac:dyDescent="0.2">
      <c r="A4" s="287" t="s">
        <v>39</v>
      </c>
      <c r="B4" s="288"/>
      <c r="C4" s="289">
        <v>1250</v>
      </c>
      <c r="D4" s="290">
        <v>107.4</v>
      </c>
      <c r="E4" s="288">
        <v>101.5</v>
      </c>
      <c r="F4" s="288">
        <v>113.6</v>
      </c>
      <c r="G4" s="288">
        <v>130.4</v>
      </c>
      <c r="H4" s="291">
        <v>79.400000000000006</v>
      </c>
      <c r="J4" s="287" t="s">
        <v>39</v>
      </c>
      <c r="K4" s="288"/>
      <c r="L4" s="288">
        <v>242</v>
      </c>
      <c r="M4" s="288">
        <v>169.4</v>
      </c>
      <c r="N4" s="288">
        <v>148.5</v>
      </c>
      <c r="O4" s="288">
        <v>192.5</v>
      </c>
      <c r="P4" s="288">
        <v>130.4</v>
      </c>
      <c r="Q4" s="291">
        <v>79.400000000000006</v>
      </c>
      <c r="S4" s="287" t="s">
        <v>39</v>
      </c>
      <c r="T4" s="288"/>
      <c r="U4" s="288">
        <v>287</v>
      </c>
      <c r="V4" s="288">
        <v>198.9</v>
      </c>
      <c r="W4" s="288">
        <v>176.5</v>
      </c>
      <c r="X4" s="288">
        <v>223.4</v>
      </c>
      <c r="Y4" s="288">
        <v>130.4</v>
      </c>
      <c r="Z4" s="291">
        <v>79.400000000000006</v>
      </c>
    </row>
    <row r="5" spans="1:26" x14ac:dyDescent="0.2">
      <c r="A5" s="287" t="s">
        <v>40</v>
      </c>
      <c r="B5" s="288"/>
      <c r="C5" s="289">
        <v>1475</v>
      </c>
      <c r="D5" s="290">
        <v>127.8</v>
      </c>
      <c r="E5" s="288">
        <v>121.4</v>
      </c>
      <c r="F5" s="288">
        <v>134.6</v>
      </c>
      <c r="G5" s="288">
        <v>142.6</v>
      </c>
      <c r="H5" s="291">
        <v>86.9</v>
      </c>
      <c r="J5" s="287" t="s">
        <v>40</v>
      </c>
      <c r="K5" s="288"/>
      <c r="L5" s="288">
        <v>255</v>
      </c>
      <c r="M5" s="288">
        <v>178.6</v>
      </c>
      <c r="N5" s="297">
        <v>157.1</v>
      </c>
      <c r="O5" s="288">
        <v>202.2</v>
      </c>
      <c r="P5" s="288">
        <v>142.6</v>
      </c>
      <c r="Q5" s="291">
        <v>86.9</v>
      </c>
      <c r="S5" s="287" t="s">
        <v>40</v>
      </c>
      <c r="T5" s="288"/>
      <c r="U5" s="288">
        <v>284</v>
      </c>
      <c r="V5" s="288">
        <v>200.6</v>
      </c>
      <c r="W5" s="288">
        <v>177.8</v>
      </c>
      <c r="X5" s="288">
        <v>225.5</v>
      </c>
      <c r="Y5" s="288">
        <v>142.6</v>
      </c>
      <c r="Z5" s="291">
        <v>86.9</v>
      </c>
    </row>
    <row r="6" spans="1:26" x14ac:dyDescent="0.2">
      <c r="A6" s="287" t="s">
        <v>41</v>
      </c>
      <c r="B6" s="288"/>
      <c r="C6" s="289">
        <v>1450</v>
      </c>
      <c r="D6" s="290">
        <v>125.3</v>
      </c>
      <c r="E6" s="288">
        <v>118.9</v>
      </c>
      <c r="F6" s="288">
        <v>131.9</v>
      </c>
      <c r="G6" s="288">
        <v>138.80000000000001</v>
      </c>
      <c r="H6" s="291">
        <v>86.8</v>
      </c>
      <c r="J6" s="287" t="s">
        <v>41</v>
      </c>
      <c r="K6" s="288"/>
      <c r="L6" s="288">
        <v>191</v>
      </c>
      <c r="M6" s="288">
        <v>130.69999999999999</v>
      </c>
      <c r="N6" s="288">
        <v>112.6</v>
      </c>
      <c r="O6" s="288">
        <v>150.80000000000001</v>
      </c>
      <c r="P6" s="288">
        <v>138.80000000000001</v>
      </c>
      <c r="Q6" s="291">
        <v>86.8</v>
      </c>
      <c r="S6" s="287" t="s">
        <v>41</v>
      </c>
      <c r="T6" s="288"/>
      <c r="U6" s="288">
        <v>360</v>
      </c>
      <c r="V6" s="288">
        <v>254.6</v>
      </c>
      <c r="W6" s="288">
        <v>228.9</v>
      </c>
      <c r="X6" s="288">
        <v>282.5</v>
      </c>
      <c r="Y6" s="288">
        <v>138.80000000000001</v>
      </c>
      <c r="Z6" s="291">
        <v>86.8</v>
      </c>
    </row>
    <row r="7" spans="1:26" x14ac:dyDescent="0.2">
      <c r="A7" s="287" t="s">
        <v>42</v>
      </c>
      <c r="B7" s="288"/>
      <c r="C7" s="289">
        <v>1275</v>
      </c>
      <c r="D7" s="290">
        <v>110.7</v>
      </c>
      <c r="E7" s="288">
        <v>104.7</v>
      </c>
      <c r="F7" s="288">
        <v>117</v>
      </c>
      <c r="G7" s="288">
        <v>135.69999999999999</v>
      </c>
      <c r="H7" s="291">
        <v>87.4</v>
      </c>
      <c r="J7" s="287" t="s">
        <v>42</v>
      </c>
      <c r="K7" s="288"/>
      <c r="L7" s="288">
        <v>227</v>
      </c>
      <c r="M7" s="288">
        <v>159.19999999999999</v>
      </c>
      <c r="N7" s="297">
        <v>138.9</v>
      </c>
      <c r="O7" s="288">
        <v>181.6</v>
      </c>
      <c r="P7" s="288">
        <v>135.69999999999999</v>
      </c>
      <c r="Q7" s="291">
        <v>87.4</v>
      </c>
      <c r="S7" s="287" t="s">
        <v>42</v>
      </c>
      <c r="T7" s="288"/>
      <c r="U7" s="288">
        <v>280</v>
      </c>
      <c r="V7" s="288">
        <v>200.2</v>
      </c>
      <c r="W7" s="288">
        <v>177.3</v>
      </c>
      <c r="X7" s="288">
        <v>225.2</v>
      </c>
      <c r="Y7" s="288">
        <v>135.69999999999999</v>
      </c>
      <c r="Z7" s="291">
        <v>87.4</v>
      </c>
    </row>
    <row r="8" spans="1:26" x14ac:dyDescent="0.2">
      <c r="A8" s="287" t="s">
        <v>5</v>
      </c>
      <c r="B8" s="288"/>
      <c r="C8" s="289">
        <v>1095</v>
      </c>
      <c r="D8" s="290">
        <v>94.8</v>
      </c>
      <c r="E8" s="288">
        <v>89.8</v>
      </c>
      <c r="F8" s="288">
        <v>101.2</v>
      </c>
      <c r="G8" s="288">
        <v>127.7</v>
      </c>
      <c r="H8" s="291">
        <v>82.1</v>
      </c>
      <c r="J8" s="287" t="s">
        <v>5</v>
      </c>
      <c r="K8" s="288"/>
      <c r="L8" s="288">
        <v>186</v>
      </c>
      <c r="M8" s="288">
        <v>133.19999999999999</v>
      </c>
      <c r="N8" s="288">
        <v>114.5</v>
      </c>
      <c r="O8" s="288">
        <v>154.1</v>
      </c>
      <c r="P8" s="288">
        <v>127.7</v>
      </c>
      <c r="Q8" s="291">
        <v>82.1</v>
      </c>
      <c r="S8" s="287" t="s">
        <v>5</v>
      </c>
      <c r="T8" s="288"/>
      <c r="U8" s="288">
        <v>283</v>
      </c>
      <c r="V8" s="288">
        <v>202.6</v>
      </c>
      <c r="W8" s="288">
        <v>179.6</v>
      </c>
      <c r="X8" s="288">
        <v>227.8</v>
      </c>
      <c r="Y8" s="288">
        <v>127.7</v>
      </c>
      <c r="Z8" s="291">
        <v>82.1</v>
      </c>
    </row>
    <row r="9" spans="1:26" x14ac:dyDescent="0.2">
      <c r="A9" s="287" t="s">
        <v>26</v>
      </c>
      <c r="B9" s="288"/>
      <c r="C9" s="289">
        <v>1090</v>
      </c>
      <c r="D9" s="290">
        <v>95.3</v>
      </c>
      <c r="E9" s="288">
        <v>89.2</v>
      </c>
      <c r="F9" s="288">
        <v>100.6</v>
      </c>
      <c r="G9" s="288">
        <v>138.9</v>
      </c>
      <c r="H9" s="291">
        <v>84.8</v>
      </c>
      <c r="J9" s="287" t="s">
        <v>26</v>
      </c>
      <c r="K9" s="288"/>
      <c r="L9" s="288">
        <v>207</v>
      </c>
      <c r="M9" s="288">
        <v>149</v>
      </c>
      <c r="N9" s="288">
        <v>129.1</v>
      </c>
      <c r="O9" s="288">
        <v>171.1</v>
      </c>
      <c r="P9" s="288">
        <v>138.9</v>
      </c>
      <c r="Q9" s="291">
        <v>84.8</v>
      </c>
      <c r="S9" s="287" t="s">
        <v>26</v>
      </c>
      <c r="T9" s="288"/>
      <c r="U9" s="288">
        <v>265</v>
      </c>
      <c r="V9" s="288">
        <v>190.5</v>
      </c>
      <c r="W9" s="288">
        <v>168.1</v>
      </c>
      <c r="X9" s="288">
        <v>215</v>
      </c>
      <c r="Y9" s="288">
        <v>138.9</v>
      </c>
      <c r="Z9" s="291">
        <v>84.8</v>
      </c>
    </row>
    <row r="10" spans="1:26" x14ac:dyDescent="0.2">
      <c r="A10" s="287" t="s">
        <v>48</v>
      </c>
      <c r="B10" s="288"/>
      <c r="C10" s="289">
        <v>1090</v>
      </c>
      <c r="D10" s="290">
        <v>95</v>
      </c>
      <c r="E10" s="288">
        <v>89.7</v>
      </c>
      <c r="F10" s="288">
        <v>101.2</v>
      </c>
      <c r="G10" s="288">
        <v>142.1</v>
      </c>
      <c r="H10" s="291">
        <v>82</v>
      </c>
      <c r="J10" s="287" t="s">
        <v>48</v>
      </c>
      <c r="K10" s="288"/>
      <c r="L10" s="288">
        <v>212</v>
      </c>
      <c r="M10" s="288">
        <v>154.69999999999999</v>
      </c>
      <c r="N10" s="288">
        <v>134.4</v>
      </c>
      <c r="O10" s="288">
        <v>177.3</v>
      </c>
      <c r="P10" s="288">
        <v>142.1</v>
      </c>
      <c r="Q10" s="291">
        <v>82</v>
      </c>
      <c r="S10" s="287" t="s">
        <v>48</v>
      </c>
      <c r="T10" s="288"/>
      <c r="U10" s="288">
        <v>260</v>
      </c>
      <c r="V10" s="288">
        <v>189.1</v>
      </c>
      <c r="W10" s="288">
        <v>166.6</v>
      </c>
      <c r="X10" s="288">
        <v>213.6</v>
      </c>
      <c r="Y10" s="288">
        <v>142.1</v>
      </c>
      <c r="Z10" s="291">
        <v>82</v>
      </c>
    </row>
    <row r="11" spans="1:26" x14ac:dyDescent="0.2">
      <c r="A11" s="287" t="s">
        <v>52</v>
      </c>
      <c r="B11" s="155"/>
      <c r="C11" s="289">
        <v>978</v>
      </c>
      <c r="D11" s="290">
        <v>85</v>
      </c>
      <c r="E11" s="288">
        <v>79.8</v>
      </c>
      <c r="F11" s="288">
        <v>90.6</v>
      </c>
      <c r="G11" s="288">
        <v>130.9</v>
      </c>
      <c r="H11" s="291">
        <v>80.099999999999994</v>
      </c>
      <c r="J11" s="287" t="s">
        <v>52</v>
      </c>
      <c r="K11" s="288"/>
      <c r="L11" s="288">
        <v>196</v>
      </c>
      <c r="M11" s="288">
        <v>139.69999999999999</v>
      </c>
      <c r="N11" s="288">
        <v>120.6</v>
      </c>
      <c r="O11" s="288">
        <v>160.80000000000001</v>
      </c>
      <c r="P11" s="288">
        <v>130.9</v>
      </c>
      <c r="Q11" s="291">
        <v>80.099999999999994</v>
      </c>
      <c r="S11" s="287" t="s">
        <v>52</v>
      </c>
      <c r="T11" s="288"/>
      <c r="U11" s="288">
        <v>176</v>
      </c>
      <c r="V11" s="288">
        <v>127.3</v>
      </c>
      <c r="W11" s="288">
        <v>109.1</v>
      </c>
      <c r="X11" s="288">
        <v>147.69999999999999</v>
      </c>
      <c r="Y11" s="288">
        <v>130.9</v>
      </c>
      <c r="Z11" s="291">
        <v>80.099999999999994</v>
      </c>
    </row>
    <row r="12" spans="1:26" ht="15" thickBot="1" x14ac:dyDescent="0.25">
      <c r="A12" s="292" t="s">
        <v>155</v>
      </c>
      <c r="B12" s="160"/>
      <c r="C12" s="293">
        <v>774</v>
      </c>
      <c r="D12" s="294">
        <v>67.099999999999994</v>
      </c>
      <c r="E12" s="294">
        <v>62.4</v>
      </c>
      <c r="F12" s="295">
        <v>72</v>
      </c>
      <c r="G12" s="294">
        <v>114.2</v>
      </c>
      <c r="H12" s="296">
        <v>72.3</v>
      </c>
      <c r="J12" s="292" t="s">
        <v>155</v>
      </c>
      <c r="K12" s="294"/>
      <c r="L12" s="294">
        <v>133</v>
      </c>
      <c r="M12" s="294">
        <v>95.9</v>
      </c>
      <c r="N12" s="294">
        <v>80.2</v>
      </c>
      <c r="O12" s="294">
        <v>113.8</v>
      </c>
      <c r="P12" s="294">
        <v>114.2</v>
      </c>
      <c r="Q12" s="296">
        <v>72.3</v>
      </c>
      <c r="S12" s="292" t="s">
        <v>155</v>
      </c>
      <c r="T12" s="294"/>
      <c r="U12" s="294">
        <v>171</v>
      </c>
      <c r="V12" s="294">
        <v>126.3</v>
      </c>
      <c r="W12" s="294">
        <v>108</v>
      </c>
      <c r="X12" s="294">
        <v>146.9</v>
      </c>
      <c r="Y12" s="294">
        <v>114.2</v>
      </c>
      <c r="Z12" s="296">
        <v>72.3</v>
      </c>
    </row>
    <row r="13" spans="1:26" x14ac:dyDescent="0.2">
      <c r="C13" s="98" t="s">
        <v>36</v>
      </c>
    </row>
    <row r="14" spans="1:26" x14ac:dyDescent="0.2">
      <c r="C14" s="98" t="s">
        <v>14</v>
      </c>
    </row>
    <row r="15" spans="1:26" x14ac:dyDescent="0.2">
      <c r="C15" s="98" t="s">
        <v>182</v>
      </c>
    </row>
    <row r="16" spans="1:26" s="1" customFormat="1" ht="11.25" x14ac:dyDescent="0.2"/>
    <row r="18" spans="1:19" ht="15" x14ac:dyDescent="0.25">
      <c r="A18" s="98" t="s">
        <v>154</v>
      </c>
      <c r="B18"/>
      <c r="C18"/>
      <c r="D18"/>
      <c r="E18"/>
      <c r="F18"/>
      <c r="G18"/>
      <c r="H18"/>
      <c r="I18"/>
      <c r="J18"/>
      <c r="K18"/>
      <c r="L18"/>
      <c r="M18"/>
      <c r="N18"/>
      <c r="O18"/>
      <c r="P18"/>
      <c r="Q18"/>
      <c r="R18"/>
      <c r="S18"/>
    </row>
    <row r="19" spans="1:19" ht="15" x14ac:dyDescent="0.25">
      <c r="A19" s="12" t="s">
        <v>77</v>
      </c>
      <c r="B19" s="1"/>
      <c r="C19" s="1"/>
      <c r="D19" s="1"/>
      <c r="E19" s="1"/>
      <c r="F19" s="1"/>
      <c r="G19" s="1"/>
      <c r="H19"/>
      <c r="I19"/>
      <c r="J19"/>
      <c r="K19"/>
      <c r="L19"/>
      <c r="M19"/>
      <c r="N19"/>
      <c r="O19"/>
      <c r="P19"/>
      <c r="Q19"/>
      <c r="R19"/>
      <c r="S19"/>
    </row>
    <row r="22" spans="1:19" x14ac:dyDescent="0.2">
      <c r="H22" s="108"/>
    </row>
    <row r="23" spans="1:19" x14ac:dyDescent="0.2">
      <c r="H23" s="108"/>
    </row>
    <row r="24" spans="1:19" x14ac:dyDescent="0.2">
      <c r="H24" s="108"/>
    </row>
    <row r="25" spans="1:19" x14ac:dyDescent="0.2">
      <c r="H25" s="108"/>
    </row>
    <row r="26" spans="1:19" x14ac:dyDescent="0.2">
      <c r="H26" s="108"/>
    </row>
    <row r="27" spans="1:19" x14ac:dyDescent="0.2">
      <c r="H27" s="108"/>
    </row>
    <row r="33" spans="11:16" x14ac:dyDescent="0.2">
      <c r="K33" s="2"/>
      <c r="L33" s="7"/>
    </row>
    <row r="34" spans="11:16" x14ac:dyDescent="0.2">
      <c r="K34" s="2"/>
      <c r="L34" s="7"/>
    </row>
    <row r="35" spans="11:16" x14ac:dyDescent="0.2">
      <c r="K35" s="2"/>
      <c r="L35" s="7"/>
    </row>
    <row r="36" spans="11:16" x14ac:dyDescent="0.2">
      <c r="L36" s="99"/>
    </row>
    <row r="39" spans="11:16" x14ac:dyDescent="0.2">
      <c r="P39" s="98" t="s">
        <v>51</v>
      </c>
    </row>
  </sheetData>
  <mergeCells count="3">
    <mergeCell ref="A2:H2"/>
    <mergeCell ref="J2:Q2"/>
    <mergeCell ref="S2:Z2"/>
  </mergeCells>
  <hyperlinks>
    <hyperlink ref="A19" r:id="rId1"/>
  </hyperlinks>
  <pageMargins left="0.7" right="0.7" top="0.75" bottom="0.75" header="0.3" footer="0.3"/>
  <pageSetup paperSize="9"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Mental health overview profile</vt:lpstr>
      <vt:lpstr>Trend 18+ Recorded depression</vt:lpstr>
      <vt:lpstr>201617 QoF prevalence _ MH&amp;Neu</vt:lpstr>
      <vt:lpstr>Estimated prevalence 1415</vt:lpstr>
      <vt:lpstr>16-74 future prevalence estim</vt:lpstr>
      <vt:lpstr>18-64 MH problem projections</vt:lpstr>
      <vt:lpstr>65+ depression projections</vt:lpstr>
      <vt:lpstr>Alcohol adm &amp; MH </vt:lpstr>
    </vt:vector>
  </TitlesOfParts>
  <Company>BT Lancashire Services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Farhat</dc:creator>
  <cp:lastModifiedBy>Gadsby, Donna</cp:lastModifiedBy>
  <cp:lastPrinted>2017-12-06T15:33:37Z</cp:lastPrinted>
  <dcterms:created xsi:type="dcterms:W3CDTF">2015-05-12T10:20:18Z</dcterms:created>
  <dcterms:modified xsi:type="dcterms:W3CDTF">2018-04-20T13:36:01Z</dcterms:modified>
</cp:coreProperties>
</file>