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W:\OCERestrictedPermissions\Business Intelligence\Themes\Environment\Air quality\Emissions\2021\"/>
    </mc:Choice>
  </mc:AlternateContent>
  <xr:revisionPtr revIDLastSave="0" documentId="13_ncr:1_{BFD650E6-CCDB-4331-A444-241559F61F4D}" xr6:coauthVersionLast="47" xr6:coauthVersionMax="47" xr10:uidLastSave="{00000000-0000-0000-0000-000000000000}"/>
  <bookViews>
    <workbookView xWindow="23196" yWindow="1068" windowWidth="14400" windowHeight="10044" xr2:uid="{00000000-000D-0000-FFFF-FFFF00000000}"/>
  </bookViews>
  <sheets>
    <sheet name="District averages" sheetId="1" r:id="rId1"/>
    <sheet name="Annual change" sheetId="2" r:id="rId2"/>
  </sheets>
  <definedNames>
    <definedName name="_xlnm.Database">'District averages'!$A$2:$D$16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9" i="2" l="1"/>
  <c r="Q20" i="2"/>
  <c r="O17" i="2"/>
  <c r="O21" i="2" s="1"/>
  <c r="K5" i="1"/>
  <c r="L17" i="2"/>
  <c r="L21" i="2" s="1"/>
  <c r="I17" i="2"/>
  <c r="I21" i="2" s="1"/>
  <c r="F17" i="2"/>
  <c r="F21" i="2" s="1"/>
  <c r="D17" i="1"/>
  <c r="D21" i="1" s="1"/>
  <c r="G5" i="1"/>
  <c r="E20" i="2"/>
  <c r="E19" i="2"/>
  <c r="E6" i="2"/>
  <c r="E7" i="2"/>
  <c r="E8" i="2"/>
  <c r="E9" i="2"/>
  <c r="E10" i="2"/>
  <c r="E11" i="2"/>
  <c r="E12" i="2"/>
  <c r="E13" i="2"/>
  <c r="E14" i="2"/>
  <c r="E15" i="2"/>
  <c r="E16" i="2"/>
  <c r="E5" i="2"/>
  <c r="D21" i="2"/>
  <c r="D17" i="2"/>
  <c r="Q6" i="2"/>
  <c r="Q7" i="2"/>
  <c r="Q8" i="2"/>
  <c r="Q9" i="2"/>
  <c r="Q10" i="2"/>
  <c r="Q11" i="2"/>
  <c r="Q12" i="2"/>
  <c r="Q13" i="2"/>
  <c r="Q14" i="2"/>
  <c r="Q15" i="2"/>
  <c r="Q16" i="2"/>
  <c r="Q5" i="2"/>
  <c r="P17" i="2"/>
  <c r="P21" i="2" s="1"/>
  <c r="N20" i="2"/>
  <c r="N6" i="2"/>
  <c r="N7" i="2"/>
  <c r="N8" i="2"/>
  <c r="N9" i="2"/>
  <c r="N10" i="2"/>
  <c r="N11" i="2"/>
  <c r="N12" i="2"/>
  <c r="N13" i="2"/>
  <c r="N14" i="2"/>
  <c r="N15" i="2"/>
  <c r="N16" i="2"/>
  <c r="N19" i="2"/>
  <c r="N5" i="2"/>
  <c r="M17" i="2"/>
  <c r="M21" i="2" s="1"/>
  <c r="K6" i="2"/>
  <c r="K7" i="2"/>
  <c r="K8" i="2"/>
  <c r="K9" i="2"/>
  <c r="K10" i="2"/>
  <c r="K11" i="2"/>
  <c r="K12" i="2"/>
  <c r="K13" i="2"/>
  <c r="K14" i="2"/>
  <c r="K15" i="2"/>
  <c r="K16" i="2"/>
  <c r="K19" i="2"/>
  <c r="K20" i="2"/>
  <c r="K5" i="2"/>
  <c r="J17" i="2"/>
  <c r="J21" i="2" s="1"/>
  <c r="H20" i="2"/>
  <c r="H19" i="2"/>
  <c r="H6" i="2"/>
  <c r="H7" i="2"/>
  <c r="H8" i="2"/>
  <c r="H9" i="2"/>
  <c r="H10" i="2"/>
  <c r="H11" i="2"/>
  <c r="H12" i="2"/>
  <c r="H13" i="2"/>
  <c r="H14" i="2"/>
  <c r="H15" i="2"/>
  <c r="H16" i="2"/>
  <c r="H17" i="2"/>
  <c r="H5" i="2"/>
  <c r="G17" i="2"/>
  <c r="G21" i="2" s="1"/>
  <c r="Q17" i="2" l="1"/>
  <c r="Q21" i="2"/>
  <c r="N17" i="2"/>
  <c r="N21" i="2"/>
  <c r="K17" i="2"/>
  <c r="K21" i="2"/>
  <c r="H21" i="2"/>
  <c r="C17" i="2"/>
  <c r="E17" i="2" s="1"/>
  <c r="B17" i="2"/>
  <c r="B21" i="2" s="1"/>
  <c r="C21" i="2" l="1"/>
  <c r="E21" i="2" s="1"/>
  <c r="J5" i="1"/>
  <c r="M20" i="1" l="1"/>
  <c r="M19" i="1"/>
  <c r="M6" i="1"/>
  <c r="M7" i="1"/>
  <c r="M8" i="1"/>
  <c r="M9" i="1"/>
  <c r="M10" i="1"/>
  <c r="M11" i="1"/>
  <c r="M12" i="1"/>
  <c r="M13" i="1"/>
  <c r="M14" i="1"/>
  <c r="M15" i="1"/>
  <c r="M16" i="1"/>
  <c r="M5" i="1"/>
  <c r="K20" i="1"/>
  <c r="K19" i="1"/>
  <c r="K6" i="1"/>
  <c r="K7" i="1"/>
  <c r="K8" i="1"/>
  <c r="K9" i="1"/>
  <c r="K10" i="1"/>
  <c r="K11" i="1"/>
  <c r="K12" i="1"/>
  <c r="K13" i="1"/>
  <c r="K14" i="1"/>
  <c r="K15" i="1"/>
  <c r="K16" i="1"/>
  <c r="G20" i="1"/>
  <c r="G19" i="1"/>
  <c r="G6" i="1"/>
  <c r="G7" i="1"/>
  <c r="G8" i="1"/>
  <c r="G9" i="1"/>
  <c r="G10" i="1"/>
  <c r="G11" i="1"/>
  <c r="G12" i="1"/>
  <c r="G13" i="1"/>
  <c r="G14" i="1"/>
  <c r="G15" i="1"/>
  <c r="G16" i="1"/>
  <c r="J20" i="1"/>
  <c r="J19" i="1"/>
  <c r="J16" i="1"/>
  <c r="J15" i="1"/>
  <c r="J14" i="1"/>
  <c r="J13" i="1"/>
  <c r="J12" i="1"/>
  <c r="J11" i="1"/>
  <c r="J10" i="1"/>
  <c r="J9" i="1"/>
  <c r="J8" i="1"/>
  <c r="J7" i="1"/>
  <c r="J6" i="1"/>
  <c r="I17" i="1"/>
  <c r="I21" i="1" s="1"/>
  <c r="H17" i="1"/>
  <c r="F20" i="1"/>
  <c r="F19" i="1"/>
  <c r="F6" i="1"/>
  <c r="F7" i="1"/>
  <c r="F8" i="1"/>
  <c r="F9" i="1"/>
  <c r="F10" i="1"/>
  <c r="F11" i="1"/>
  <c r="F12" i="1"/>
  <c r="F13" i="1"/>
  <c r="F14" i="1"/>
  <c r="F15" i="1"/>
  <c r="F16" i="1"/>
  <c r="F5" i="1"/>
  <c r="L17" i="1"/>
  <c r="L21" i="1" s="1"/>
  <c r="M21" i="1" s="1"/>
  <c r="E17" i="1"/>
  <c r="E21" i="1" s="1"/>
  <c r="B17" i="1"/>
  <c r="B21" i="1" s="1"/>
  <c r="G21" i="1" l="1"/>
  <c r="H21" i="1"/>
  <c r="K21" i="1" s="1"/>
  <c r="J17" i="1"/>
  <c r="M17" i="1"/>
  <c r="F21" i="1"/>
  <c r="G17" i="1"/>
  <c r="F17" i="1"/>
  <c r="J21" i="1"/>
  <c r="K17" i="1"/>
</calcChain>
</file>

<file path=xl/sharedStrings.xml><?xml version="1.0" encoding="utf-8"?>
<sst xmlns="http://schemas.openxmlformats.org/spreadsheetml/2006/main" count="69" uniqueCount="39">
  <si>
    <t>NAME</t>
  </si>
  <si>
    <t>Ave_GRID_C</t>
  </si>
  <si>
    <t>Blackburn with Darwen</t>
  </si>
  <si>
    <t>Blackpool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</si>
  <si>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</si>
  <si>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</si>
  <si>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</si>
  <si>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</si>
  <si>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</si>
  <si>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</si>
  <si>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</si>
  <si>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</si>
  <si>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</si>
  <si>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</si>
  <si>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</si>
  <si>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</si>
  <si>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Lancashire-12</t>
  </si>
  <si>
    <t>Total NOx (tonnes)</t>
  </si>
  <si>
    <t>Road transport NOx (tonnes)</t>
  </si>
  <si>
    <t>Percentage NOx attributable to road transport</t>
  </si>
  <si>
    <t xml:space="preserve">Area in square km </t>
  </si>
  <si>
    <t>Percentage PM2.5 attributable to road transport</t>
  </si>
  <si>
    <t>Average NOx emissions per square km</t>
  </si>
  <si>
    <t>Lancashire-14</t>
  </si>
  <si>
    <t>Average PM2.5 emissions per square km</t>
  </si>
  <si>
    <t>Total Sulphur dioxide (tonnes)</t>
  </si>
  <si>
    <t>Total PM2.5 (tonnes)</t>
  </si>
  <si>
    <t>Road transport PM2.5 (tonnes)</t>
  </si>
  <si>
    <t>Average SO2 emissions per square km</t>
  </si>
  <si>
    <t>Source: Business Intelligence, Lancashire County Council, based on NAEI data.</t>
  </si>
  <si>
    <t>2020</t>
  </si>
  <si>
    <r>
      <t>Calculated totals, averages per square kilometre and percentages due to road transport sources, NO</t>
    </r>
    <r>
      <rPr>
        <b/>
        <vertAlign val="subscript"/>
        <sz val="11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>, Particulate matter (PM</t>
    </r>
    <r>
      <rPr>
        <b/>
        <vertAlign val="subscript"/>
        <sz val="11"/>
        <color theme="1"/>
        <rFont val="Calibri"/>
        <family val="2"/>
        <scheme val="minor"/>
      </rPr>
      <t>2.5</t>
    </r>
    <r>
      <rPr>
        <b/>
        <sz val="11"/>
        <color theme="1"/>
        <rFont val="Calibri"/>
        <family val="2"/>
        <scheme val="minor"/>
      </rPr>
      <t>) and SO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, 2021.</t>
    </r>
  </si>
  <si>
    <t>% change 2020-21</t>
  </si>
  <si>
    <r>
      <t>Total NO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(tonnes) </t>
    </r>
  </si>
  <si>
    <r>
      <t>Road transport NO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(tonnes)</t>
    </r>
  </si>
  <si>
    <t>2021</t>
  </si>
  <si>
    <r>
      <t>Total 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 xml:space="preserve"> (tonnes)</t>
    </r>
  </si>
  <si>
    <r>
      <t>Road transport 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 xml:space="preserve"> (tonnes)</t>
    </r>
  </si>
  <si>
    <r>
      <t>Total SO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(tonnes)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</si>
</sst>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%"/>
    <numFmt numFmtId="166" formatCode="0.0"/>
    <numFmt numFmtId="167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167" fontId="0" fillId="33" borderId="0" xfId="0" applyNumberFormat="1" applyFill="1"/>
    <xf numFmtId="1" fontId="16" fillId="0" borderId="0" xfId="0" applyNumberFormat="1" applyFont="1" applyFill="1"/>
    <xf numFmtId="1" fontId="0" fillId="0" borderId="0" xfId="0" applyNumberFormat="1" applyFill="1"/>
    <xf numFmtId="164" fontId="0" fillId="0" borderId="0" xfId="0" applyNumberFormat="1" applyFill="1"/>
    <xf numFmtId="167" fontId="0" fillId="0" borderId="0" xfId="0" applyNumberFormat="1" applyFill="1"/>
    <xf numFmtId="0" fontId="0" fillId="0" borderId="0" xfId="0" applyFill="1"/>
    <xf numFmtId="167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65" fontId="0" fillId="0" borderId="0" xfId="0" applyNumberFormat="1" applyFill="1"/>
    <xf numFmtId="166" fontId="0" fillId="0" borderId="0" xfId="0" applyNumberFormat="1" applyFill="1"/>
    <xf numFmtId="164" fontId="16" fillId="0" borderId="0" xfId="0" applyNumberFormat="1" applyFont="1" applyFill="1"/>
    <xf numFmtId="167" fontId="16" fillId="0" borderId="0" xfId="0" applyNumberFormat="1" applyFont="1" applyFill="1"/>
    <xf numFmtId="165" fontId="16" fillId="0" borderId="0" xfId="0" applyNumberFormat="1" applyFont="1" applyFill="1"/>
    <xf numFmtId="166" fontId="16" fillId="0" borderId="0" xfId="0" applyNumberFormat="1" applyFont="1" applyFill="1"/>
    <xf numFmtId="165" fontId="0" fillId="0" borderId="0" xfId="0" applyNumberFormat="1"/>
    <xf numFmtId="167" fontId="0" fillId="0" borderId="0" xfId="0" applyNumberFormat="1"/>
    <xf numFmtId="165" fontId="16" fillId="0" borderId="0" xfId="0" applyNumberFormat="1" applyFont="1"/>
    <xf numFmtId="0" fontId="16" fillId="0" borderId="0" xfId="0" applyFont="1"/>
    <xf numFmtId="49" fontId="0" fillId="0" borderId="0" xfId="0" applyNumberFormat="1" applyFill="1" applyAlignment="1"/>
    <xf numFmtId="49" fontId="0" fillId="0" borderId="0" xfId="0" applyNumberFormat="1" applyAlignment="1"/>
    <xf numFmtId="49" fontId="0" fillId="0" borderId="0" xfId="0" applyNumberFormat="1" applyFill="1" applyAlignment="1">
      <alignment wrapText="1"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Alignment="1">
      <alignment horizontal="center" wrapText="1"/>
    </xf>
    <xf numFmtId="166" fontId="0" fillId="34" borderId="0" xfId="0" applyNumberFormat="1" applyFill="1"/>
    <xf numFmtId="167" fontId="0" fillId="34" borderId="0" xfId="0" applyNumberFormat="1" applyFill="1"/>
    <xf numFmtId="167" fontId="0" fillId="0" borderId="0" xfId="0" applyNumberFormat="1" applyFill="1" applyAlignment="1">
      <alignment horizontal="center" wrapText="1"/>
    </xf>
    <xf numFmtId="167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topLeftCell="A2" workbookViewId="0">
      <selection activeCell="A2" sqref="A2"/>
    </sheetView>
  </sheetViews>
  <sheetFormatPr defaultColWidth="8.90625" defaultRowHeight="14.5" x14ac:dyDescent="0.35"/>
  <cols>
    <col min="1" max="1" width="25.6328125" style="3" customWidth="1"/>
    <col min="2" max="2" width="9.6328125" style="3" customWidth="1"/>
    <col min="3" max="3" width="19.6328125" style="4" hidden="1" customWidth="1"/>
    <col min="4" max="4" width="13.453125" style="5" customWidth="1"/>
    <col min="5" max="5" width="11.6328125" style="5" customWidth="1"/>
    <col min="6" max="6" width="12" style="6" customWidth="1"/>
    <col min="7" max="7" width="10.36328125" style="6" customWidth="1"/>
    <col min="8" max="8" width="10.6328125" style="5" customWidth="1"/>
    <col min="9" max="9" width="10.08984375" style="5" customWidth="1"/>
    <col min="10" max="10" width="13.08984375" style="6" customWidth="1"/>
    <col min="11" max="11" width="11" style="6" customWidth="1"/>
    <col min="12" max="12" width="14.08984375" style="5" customWidth="1"/>
    <col min="13" max="13" width="11.36328125" style="6" customWidth="1"/>
    <col min="14" max="16384" width="8.90625" style="6"/>
  </cols>
  <sheetData>
    <row r="1" spans="1:13" ht="16.5" x14ac:dyDescent="0.45">
      <c r="A1" s="2" t="s">
        <v>31</v>
      </c>
    </row>
    <row r="2" spans="1:13" ht="72.5" x14ac:dyDescent="0.35">
      <c r="A2" s="3" t="s">
        <v>0</v>
      </c>
      <c r="B2" s="3" t="s">
        <v>20</v>
      </c>
      <c r="C2" s="4" t="s">
        <v>1</v>
      </c>
      <c r="D2" s="7" t="s">
        <v>17</v>
      </c>
      <c r="E2" s="7" t="s">
        <v>18</v>
      </c>
      <c r="F2" s="8" t="s">
        <v>19</v>
      </c>
      <c r="G2" s="8" t="s">
        <v>22</v>
      </c>
      <c r="H2" s="7" t="s">
        <v>26</v>
      </c>
      <c r="I2" s="7" t="s">
        <v>27</v>
      </c>
      <c r="J2" s="8" t="s">
        <v>21</v>
      </c>
      <c r="K2" s="8" t="s">
        <v>24</v>
      </c>
      <c r="L2" s="7" t="s">
        <v>25</v>
      </c>
      <c r="M2" s="8" t="s">
        <v>28</v>
      </c>
    </row>
    <row r="5" spans="1:13" x14ac:dyDescent="0.35">
      <c r="A5" s="3" t="s">
        <v>4</v>
      </c>
      <c r="B5" s="3">
        <v>111</v>
      </c>
      <c r="C5" s="4">
        <v>5.5427999999999997</v>
      </c>
      <c r="D5" s="26">
        <v>584.67126121232195</v>
      </c>
      <c r="E5" s="26">
        <v>211.83909156639101</v>
      </c>
      <c r="F5" s="9">
        <f>E5/D5</f>
        <v>0.36232171071165775</v>
      </c>
      <c r="G5" s="10">
        <f>D5/B5</f>
        <v>5.2673086595704683</v>
      </c>
      <c r="H5" s="26">
        <v>68.355798120000003</v>
      </c>
      <c r="I5" s="26">
        <v>11.848212932876701</v>
      </c>
      <c r="J5" s="9">
        <f>I5/H5</f>
        <v>0.17333149869857301</v>
      </c>
      <c r="K5" s="10">
        <f>H5/$B5</f>
        <v>0.61581800108108109</v>
      </c>
      <c r="L5" s="26">
        <v>62.340690832856097</v>
      </c>
      <c r="M5" s="10">
        <f>L5/B5</f>
        <v>0.56162784534104593</v>
      </c>
    </row>
    <row r="6" spans="1:13" x14ac:dyDescent="0.35">
      <c r="A6" s="3" t="s">
        <v>5</v>
      </c>
      <c r="B6" s="3">
        <v>203</v>
      </c>
      <c r="C6" s="4">
        <v>6.9549000000000003</v>
      </c>
      <c r="D6" s="26">
        <v>985.91864034533501</v>
      </c>
      <c r="E6" s="26">
        <v>568.69367366563495</v>
      </c>
      <c r="F6" s="9">
        <f t="shared" ref="F6:F21" si="0">E6/D6</f>
        <v>0.5768160276049149</v>
      </c>
      <c r="G6" s="10">
        <f t="shared" ref="G6:G21" si="1">D6/B6</f>
        <v>4.8567420706666748</v>
      </c>
      <c r="H6" s="26">
        <v>167.58745870000001</v>
      </c>
      <c r="I6" s="26">
        <v>30.148560909248701</v>
      </c>
      <c r="J6" s="9">
        <f t="shared" ref="J6:J21" si="2">I6/H6</f>
        <v>0.17989747647655391</v>
      </c>
      <c r="K6" s="10">
        <f t="shared" ref="K6:K21" si="3">H6/B6</f>
        <v>0.82555398374384248</v>
      </c>
      <c r="L6" s="26">
        <v>167.597149545599</v>
      </c>
      <c r="M6" s="10">
        <f t="shared" ref="M6:M21" si="4">L6/B6</f>
        <v>0.82560172189950243</v>
      </c>
    </row>
    <row r="7" spans="1:13" x14ac:dyDescent="0.35">
      <c r="A7" s="3" t="s">
        <v>6</v>
      </c>
      <c r="B7" s="3">
        <v>166</v>
      </c>
      <c r="C7" s="4">
        <v>5.6527000000000003</v>
      </c>
      <c r="D7" s="26">
        <v>738.88783233985305</v>
      </c>
      <c r="E7" s="26">
        <v>275.35115957527802</v>
      </c>
      <c r="F7" s="9">
        <f t="shared" si="0"/>
        <v>0.37265623755545846</v>
      </c>
      <c r="G7" s="10">
        <f t="shared" si="1"/>
        <v>4.4511315201195965</v>
      </c>
      <c r="H7" s="26">
        <v>150.2079913</v>
      </c>
      <c r="I7" s="26">
        <v>14.719827111886801</v>
      </c>
      <c r="J7" s="9">
        <f t="shared" si="2"/>
        <v>9.7996298229485745E-2</v>
      </c>
      <c r="K7" s="10">
        <f t="shared" si="3"/>
        <v>0.90486741746987953</v>
      </c>
      <c r="L7" s="26">
        <v>172.076082872146</v>
      </c>
      <c r="M7" s="10">
        <f t="shared" si="4"/>
        <v>1.0366029088683495</v>
      </c>
    </row>
    <row r="8" spans="1:13" x14ac:dyDescent="0.35">
      <c r="A8" s="3" t="s">
        <v>7</v>
      </c>
      <c r="B8" s="3">
        <v>73</v>
      </c>
      <c r="C8" s="4">
        <v>11.589499999999999</v>
      </c>
      <c r="D8" s="26">
        <v>704.83582680672396</v>
      </c>
      <c r="E8" s="26">
        <v>220.27728752000201</v>
      </c>
      <c r="F8" s="9">
        <f t="shared" si="0"/>
        <v>0.31252283034188783</v>
      </c>
      <c r="G8" s="10">
        <f t="shared" si="1"/>
        <v>9.6552852987222462</v>
      </c>
      <c r="H8" s="26">
        <v>102.2620203</v>
      </c>
      <c r="I8" s="26">
        <v>12.0873625781387</v>
      </c>
      <c r="J8" s="9">
        <f t="shared" si="2"/>
        <v>0.11819991960533073</v>
      </c>
      <c r="K8" s="10">
        <f t="shared" si="3"/>
        <v>1.400849593150685</v>
      </c>
      <c r="L8" s="26">
        <v>77.242901470221099</v>
      </c>
      <c r="M8" s="10">
        <f t="shared" si="4"/>
        <v>1.0581219379482343</v>
      </c>
    </row>
    <row r="9" spans="1:13" x14ac:dyDescent="0.35">
      <c r="A9" s="3" t="s">
        <v>8</v>
      </c>
      <c r="B9" s="3">
        <v>567</v>
      </c>
      <c r="C9" s="4">
        <v>2.8584999999999998</v>
      </c>
      <c r="D9" s="26">
        <v>1354.8377407881501</v>
      </c>
      <c r="E9" s="26">
        <v>499.85662798085798</v>
      </c>
      <c r="F9" s="9">
        <f t="shared" si="0"/>
        <v>0.36894206068549307</v>
      </c>
      <c r="G9" s="10">
        <f t="shared" si="1"/>
        <v>2.3894845516545855</v>
      </c>
      <c r="H9" s="26">
        <v>218.96852329999999</v>
      </c>
      <c r="I9" s="26">
        <v>28.386920692255401</v>
      </c>
      <c r="J9" s="9">
        <f t="shared" si="2"/>
        <v>0.12963927538280751</v>
      </c>
      <c r="K9" s="10">
        <f t="shared" si="3"/>
        <v>0.38618787178130509</v>
      </c>
      <c r="L9" s="26">
        <v>203.16249822777701</v>
      </c>
      <c r="M9" s="10">
        <f t="shared" si="4"/>
        <v>0.35831128435234039</v>
      </c>
    </row>
    <row r="10" spans="1:13" x14ac:dyDescent="0.35">
      <c r="A10" s="3" t="s">
        <v>9</v>
      </c>
      <c r="B10" s="3">
        <v>169</v>
      </c>
      <c r="C10" s="4">
        <v>4.2019000000000002</v>
      </c>
      <c r="D10" s="26">
        <v>600.16790904384095</v>
      </c>
      <c r="E10" s="26">
        <v>211.14602536347201</v>
      </c>
      <c r="F10" s="9">
        <f t="shared" si="0"/>
        <v>0.35181158836009718</v>
      </c>
      <c r="G10" s="10">
        <f t="shared" si="1"/>
        <v>3.5512894026262778</v>
      </c>
      <c r="H10" s="26">
        <v>96.817841139999999</v>
      </c>
      <c r="I10" s="26">
        <v>11.6967084442658</v>
      </c>
      <c r="J10" s="9">
        <f t="shared" si="2"/>
        <v>0.12081149823772863</v>
      </c>
      <c r="K10" s="10">
        <f t="shared" si="3"/>
        <v>0.57288663396449702</v>
      </c>
      <c r="L10" s="26">
        <v>116.680986866987</v>
      </c>
      <c r="M10" s="10">
        <f t="shared" si="4"/>
        <v>0.69042004063305917</v>
      </c>
    </row>
    <row r="11" spans="1:13" x14ac:dyDescent="0.35">
      <c r="A11" s="3" t="s">
        <v>10</v>
      </c>
      <c r="B11" s="3">
        <v>142</v>
      </c>
      <c r="C11" s="4">
        <v>8.6636000000000006</v>
      </c>
      <c r="D11" s="26">
        <v>1109.6103648394301</v>
      </c>
      <c r="E11" s="26">
        <v>459.92856201576001</v>
      </c>
      <c r="F11" s="9">
        <f t="shared" si="0"/>
        <v>0.41449555320467424</v>
      </c>
      <c r="G11" s="10">
        <f t="shared" si="1"/>
        <v>7.8141574988692257</v>
      </c>
      <c r="H11" s="26">
        <v>149.42023649999999</v>
      </c>
      <c r="I11" s="26">
        <v>24.973488697461999</v>
      </c>
      <c r="J11" s="9">
        <f t="shared" si="2"/>
        <v>0.16713592002286787</v>
      </c>
      <c r="K11" s="10">
        <f t="shared" si="3"/>
        <v>1.0522551866197183</v>
      </c>
      <c r="L11" s="26">
        <v>131.78569615419801</v>
      </c>
      <c r="M11" s="10">
        <f t="shared" si="4"/>
        <v>0.92806828277604225</v>
      </c>
    </row>
    <row r="12" spans="1:13" x14ac:dyDescent="0.35">
      <c r="A12" s="3" t="s">
        <v>11</v>
      </c>
      <c r="B12" s="3">
        <v>583</v>
      </c>
      <c r="C12" s="4">
        <v>2.4952000000000001</v>
      </c>
      <c r="D12" s="26">
        <v>1569.8977401182001</v>
      </c>
      <c r="E12" s="26">
        <v>197.54145081057499</v>
      </c>
      <c r="F12" s="9">
        <f t="shared" si="0"/>
        <v>0.12583077595595607</v>
      </c>
      <c r="G12" s="10">
        <f t="shared" si="1"/>
        <v>2.6927920070638081</v>
      </c>
      <c r="H12" s="26">
        <v>164.19135349999999</v>
      </c>
      <c r="I12" s="26">
        <v>11.468703238414401</v>
      </c>
      <c r="J12" s="9">
        <f t="shared" si="2"/>
        <v>6.984961749775942E-2</v>
      </c>
      <c r="K12" s="10">
        <f t="shared" si="3"/>
        <v>0.28163182418524868</v>
      </c>
      <c r="L12" s="26">
        <v>390.42803984880601</v>
      </c>
      <c r="M12" s="10">
        <f t="shared" si="4"/>
        <v>0.6696878899636467</v>
      </c>
    </row>
    <row r="13" spans="1:13" x14ac:dyDescent="0.35">
      <c r="A13" s="3" t="s">
        <v>12</v>
      </c>
      <c r="B13" s="3">
        <v>138</v>
      </c>
      <c r="C13" s="4">
        <v>4.3459000000000003</v>
      </c>
      <c r="D13" s="26">
        <v>417.036203345545</v>
      </c>
      <c r="E13" s="26">
        <v>193.930447360849</v>
      </c>
      <c r="F13" s="9">
        <f t="shared" si="0"/>
        <v>0.4650206524160288</v>
      </c>
      <c r="G13" s="10">
        <f t="shared" si="1"/>
        <v>3.0220014735184422</v>
      </c>
      <c r="H13" s="26">
        <v>70.864142790000002</v>
      </c>
      <c r="I13" s="26">
        <v>11.622144792385299</v>
      </c>
      <c r="J13" s="9">
        <f t="shared" si="2"/>
        <v>0.16400600268074306</v>
      </c>
      <c r="K13" s="10">
        <f t="shared" si="3"/>
        <v>0.51350828108695656</v>
      </c>
      <c r="L13" s="26">
        <v>80.723537914714996</v>
      </c>
      <c r="M13" s="10">
        <f t="shared" si="4"/>
        <v>0.58495317329503616</v>
      </c>
    </row>
    <row r="14" spans="1:13" x14ac:dyDescent="0.35">
      <c r="A14" s="3" t="s">
        <v>13</v>
      </c>
      <c r="B14" s="3">
        <v>113</v>
      </c>
      <c r="C14" s="4">
        <v>14.2685</v>
      </c>
      <c r="D14" s="26">
        <v>761.34318625088702</v>
      </c>
      <c r="E14" s="26">
        <v>320.52565540163698</v>
      </c>
      <c r="F14" s="9">
        <f t="shared" si="0"/>
        <v>0.4210002285303352</v>
      </c>
      <c r="G14" s="10">
        <f t="shared" si="1"/>
        <v>6.7375503208043099</v>
      </c>
      <c r="H14" s="26">
        <v>80.353043499999998</v>
      </c>
      <c r="I14" s="26">
        <v>17.744616785057499</v>
      </c>
      <c r="J14" s="9">
        <f t="shared" si="2"/>
        <v>0.22083316340167625</v>
      </c>
      <c r="K14" s="10">
        <f t="shared" si="3"/>
        <v>0.71108888053097341</v>
      </c>
      <c r="L14" s="26">
        <v>67.611670786393006</v>
      </c>
      <c r="M14" s="10">
        <f t="shared" si="4"/>
        <v>0.59833336979108853</v>
      </c>
    </row>
    <row r="15" spans="1:13" x14ac:dyDescent="0.35">
      <c r="A15" s="3" t="s">
        <v>14</v>
      </c>
      <c r="B15" s="3">
        <v>347</v>
      </c>
      <c r="C15" s="4">
        <v>3.5415000000000001</v>
      </c>
      <c r="D15" s="26">
        <v>1168.8605793899601</v>
      </c>
      <c r="E15" s="26">
        <v>326.39730896150201</v>
      </c>
      <c r="F15" s="9">
        <f t="shared" si="0"/>
        <v>0.27924400456028042</v>
      </c>
      <c r="G15" s="10">
        <f t="shared" si="1"/>
        <v>3.3684742921900868</v>
      </c>
      <c r="H15" s="26">
        <v>186.99685700000001</v>
      </c>
      <c r="I15" s="26">
        <v>18.158285768618899</v>
      </c>
      <c r="J15" s="9">
        <f t="shared" si="2"/>
        <v>9.7104764539539284E-2</v>
      </c>
      <c r="K15" s="10">
        <f t="shared" si="3"/>
        <v>0.53889584149855907</v>
      </c>
      <c r="L15" s="26">
        <v>191.225772215235</v>
      </c>
      <c r="M15" s="10">
        <f t="shared" si="4"/>
        <v>0.55108291704678669</v>
      </c>
    </row>
    <row r="16" spans="1:13" x14ac:dyDescent="0.35">
      <c r="A16" s="3" t="s">
        <v>15</v>
      </c>
      <c r="B16" s="3">
        <v>283</v>
      </c>
      <c r="C16" s="4">
        <v>3.6583999999999999</v>
      </c>
      <c r="D16" s="26">
        <v>860.25266605895001</v>
      </c>
      <c r="E16" s="26">
        <v>321.36945824317797</v>
      </c>
      <c r="F16" s="9">
        <f t="shared" si="0"/>
        <v>0.37357566087584282</v>
      </c>
      <c r="G16" s="10">
        <f t="shared" si="1"/>
        <v>3.0397620708796822</v>
      </c>
      <c r="H16" s="26">
        <v>197.68367789999999</v>
      </c>
      <c r="I16" s="26">
        <v>18.336749345479799</v>
      </c>
      <c r="J16" s="9">
        <f t="shared" si="2"/>
        <v>9.275803414966613E-2</v>
      </c>
      <c r="K16" s="10">
        <f t="shared" si="3"/>
        <v>0.69852889717314481</v>
      </c>
      <c r="L16" s="26">
        <v>240.99658565004199</v>
      </c>
      <c r="M16" s="10">
        <f t="shared" si="4"/>
        <v>0.85157804116622615</v>
      </c>
    </row>
    <row r="17" spans="1:13" x14ac:dyDescent="0.35">
      <c r="A17" s="2" t="s">
        <v>16</v>
      </c>
      <c r="B17" s="2">
        <f>SUM(B5:B16)</f>
        <v>2895</v>
      </c>
      <c r="C17" s="11"/>
      <c r="D17" s="12">
        <f>SUM(D5:D16)</f>
        <v>10856.319950539199</v>
      </c>
      <c r="E17" s="12">
        <f t="shared" ref="E17:L17" si="5">SUM(E5:E16)</f>
        <v>3806.8567484651367</v>
      </c>
      <c r="F17" s="13">
        <f t="shared" si="0"/>
        <v>0.35065812041363631</v>
      </c>
      <c r="G17" s="14">
        <f t="shared" si="1"/>
        <v>3.7500241625351292</v>
      </c>
      <c r="H17" s="12">
        <f t="shared" si="5"/>
        <v>1653.7089440500001</v>
      </c>
      <c r="I17" s="12">
        <f t="shared" si="5"/>
        <v>211.19158129608999</v>
      </c>
      <c r="J17" s="13">
        <f>I17/H17</f>
        <v>0.12770783036274405</v>
      </c>
      <c r="K17" s="14">
        <f t="shared" si="3"/>
        <v>0.57122934164076</v>
      </c>
      <c r="L17" s="12">
        <f t="shared" si="5"/>
        <v>1901.8716123849754</v>
      </c>
      <c r="M17" s="14">
        <f t="shared" si="4"/>
        <v>0.65695047059930067</v>
      </c>
    </row>
    <row r="19" spans="1:13" x14ac:dyDescent="0.35">
      <c r="A19" s="3" t="s">
        <v>2</v>
      </c>
      <c r="B19" s="3">
        <v>137</v>
      </c>
      <c r="C19" s="4">
        <v>6.2606999999999999</v>
      </c>
      <c r="D19" s="25">
        <v>828.87532522529295</v>
      </c>
      <c r="E19" s="26">
        <v>243.48879624158101</v>
      </c>
      <c r="F19" s="9">
        <f t="shared" si="0"/>
        <v>0.29375804639304398</v>
      </c>
      <c r="G19" s="10">
        <f t="shared" si="1"/>
        <v>6.0501848556590723</v>
      </c>
      <c r="H19" s="26">
        <v>99.042358160000006</v>
      </c>
      <c r="I19" s="26">
        <v>13.5317899120855</v>
      </c>
      <c r="J19" s="9">
        <f t="shared" si="2"/>
        <v>0.13662628963483778</v>
      </c>
      <c r="K19" s="10">
        <f t="shared" si="3"/>
        <v>0.72293692087591244</v>
      </c>
      <c r="L19" s="26">
        <v>146.810975623178</v>
      </c>
      <c r="M19" s="10">
        <f t="shared" si="4"/>
        <v>1.071612960753124</v>
      </c>
    </row>
    <row r="20" spans="1:13" x14ac:dyDescent="0.35">
      <c r="A20" s="3" t="s">
        <v>3</v>
      </c>
      <c r="B20" s="3">
        <v>35</v>
      </c>
      <c r="C20" s="4">
        <v>13.6327</v>
      </c>
      <c r="D20" s="25">
        <v>498.49155306816101</v>
      </c>
      <c r="E20" s="26">
        <v>159.85775861144</v>
      </c>
      <c r="F20" s="9">
        <f t="shared" si="0"/>
        <v>0.32068298374873749</v>
      </c>
      <c r="G20" s="10">
        <f t="shared" si="1"/>
        <v>14.242615801947457</v>
      </c>
      <c r="H20" s="26">
        <v>214.10944620000001</v>
      </c>
      <c r="I20" s="26">
        <v>9.4838231857865996</v>
      </c>
      <c r="J20" s="9">
        <f t="shared" si="2"/>
        <v>4.4294277315199554E-2</v>
      </c>
      <c r="K20" s="10">
        <f t="shared" si="3"/>
        <v>6.1174127485714287</v>
      </c>
      <c r="L20" s="26">
        <v>249.94508545100601</v>
      </c>
      <c r="M20" s="10">
        <f t="shared" si="4"/>
        <v>7.1412881557430286</v>
      </c>
    </row>
    <row r="21" spans="1:13" x14ac:dyDescent="0.35">
      <c r="A21" s="2" t="s">
        <v>23</v>
      </c>
      <c r="B21" s="2">
        <f>B17+B19+B20</f>
        <v>3067</v>
      </c>
      <c r="C21" s="11"/>
      <c r="D21" s="12">
        <f>D17+D19+D20</f>
        <v>12183.686828832653</v>
      </c>
      <c r="E21" s="12">
        <f>E17+E19+E20</f>
        <v>4210.2033033181579</v>
      </c>
      <c r="F21" s="13">
        <f t="shared" si="0"/>
        <v>0.34556069623808172</v>
      </c>
      <c r="G21" s="14">
        <f t="shared" si="1"/>
        <v>3.972509562710353</v>
      </c>
      <c r="H21" s="12">
        <f t="shared" ref="H21:I21" si="6">H17+H19+H20</f>
        <v>1966.8607484100003</v>
      </c>
      <c r="I21" s="12">
        <f t="shared" si="6"/>
        <v>234.20719439396208</v>
      </c>
      <c r="J21" s="13">
        <f t="shared" si="2"/>
        <v>0.11907665277437354</v>
      </c>
      <c r="K21" s="14">
        <f t="shared" si="3"/>
        <v>0.64129792905445071</v>
      </c>
      <c r="L21" s="12">
        <f t="shared" ref="L21" si="7">L17+L19+L20</f>
        <v>2298.6276734591593</v>
      </c>
      <c r="M21" s="14">
        <f t="shared" si="4"/>
        <v>0.74947103797168546</v>
      </c>
    </row>
    <row r="23" spans="1:13" x14ac:dyDescent="0.35">
      <c r="A23" s="3" t="s">
        <v>29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78F8B-88D8-426B-AC40-44DBD36AC710}">
  <dimension ref="A1:Q21"/>
  <sheetViews>
    <sheetView workbookViewId="0">
      <selection activeCell="O1" sqref="O1:Q1"/>
    </sheetView>
  </sheetViews>
  <sheetFormatPr defaultRowHeight="14.5" x14ac:dyDescent="0.35"/>
  <cols>
    <col min="3" max="3" width="10.54296875" bestFit="1" customWidth="1"/>
    <col min="4" max="4" width="10.90625" customWidth="1"/>
    <col min="9" max="9" width="8.90625" style="16"/>
  </cols>
  <sheetData>
    <row r="1" spans="1:17" ht="14.4" customHeight="1" x14ac:dyDescent="0.45">
      <c r="C1" s="27" t="s">
        <v>33</v>
      </c>
      <c r="D1" s="27"/>
      <c r="E1" s="27"/>
      <c r="F1" s="27" t="s">
        <v>34</v>
      </c>
      <c r="G1" s="27"/>
      <c r="H1" s="27"/>
      <c r="I1" s="28" t="s">
        <v>36</v>
      </c>
      <c r="J1" s="28"/>
      <c r="K1" s="28"/>
      <c r="L1" s="29" t="s">
        <v>37</v>
      </c>
      <c r="M1" s="29"/>
      <c r="N1" s="29"/>
      <c r="O1" s="29" t="s">
        <v>38</v>
      </c>
      <c r="P1" s="29"/>
      <c r="Q1" s="29"/>
    </row>
    <row r="2" spans="1:17" s="20" customFormat="1" ht="34.75" customHeight="1" x14ac:dyDescent="0.35">
      <c r="A2" s="19" t="s">
        <v>0</v>
      </c>
      <c r="B2" s="19" t="s">
        <v>20</v>
      </c>
      <c r="C2" s="23" t="s">
        <v>30</v>
      </c>
      <c r="D2" s="22" t="s">
        <v>35</v>
      </c>
      <c r="E2" s="24" t="s">
        <v>32</v>
      </c>
      <c r="F2" s="22" t="s">
        <v>30</v>
      </c>
      <c r="G2" s="23" t="s">
        <v>35</v>
      </c>
      <c r="H2" s="24" t="s">
        <v>32</v>
      </c>
      <c r="I2" s="23" t="s">
        <v>30</v>
      </c>
      <c r="J2" s="23" t="s">
        <v>35</v>
      </c>
      <c r="K2" s="24" t="s">
        <v>32</v>
      </c>
      <c r="L2" s="23" t="s">
        <v>30</v>
      </c>
      <c r="M2" s="23" t="s">
        <v>35</v>
      </c>
      <c r="N2" s="24" t="s">
        <v>32</v>
      </c>
      <c r="O2" s="21" t="s">
        <v>30</v>
      </c>
      <c r="P2" s="20" t="s">
        <v>35</v>
      </c>
      <c r="Q2" s="24" t="s">
        <v>32</v>
      </c>
    </row>
    <row r="3" spans="1:17" x14ac:dyDescent="0.35">
      <c r="A3" s="3"/>
      <c r="B3" s="3"/>
      <c r="C3" s="5"/>
      <c r="I3" s="5"/>
      <c r="J3" s="5"/>
    </row>
    <row r="4" spans="1:17" x14ac:dyDescent="0.35">
      <c r="A4" s="3"/>
      <c r="B4" s="3"/>
      <c r="C4" s="5"/>
      <c r="I4" s="5"/>
      <c r="J4" s="5"/>
    </row>
    <row r="5" spans="1:17" x14ac:dyDescent="0.35">
      <c r="A5" s="3" t="s">
        <v>4</v>
      </c>
      <c r="B5" s="3">
        <v>111</v>
      </c>
      <c r="C5" s="1">
        <v>488.77712229999997</v>
      </c>
      <c r="D5" s="25">
        <v>584.67126121232195</v>
      </c>
      <c r="E5" s="15">
        <f>(D5-C5)/C5</f>
        <v>0.19619195444557733</v>
      </c>
      <c r="F5" s="1">
        <v>240.4168617</v>
      </c>
      <c r="G5" s="26">
        <v>211.83909156639101</v>
      </c>
      <c r="H5" s="15">
        <f>(G5-F5)/F5</f>
        <v>-0.11886757830351045</v>
      </c>
      <c r="I5" s="1">
        <v>63.505101740000001</v>
      </c>
      <c r="J5" s="26">
        <v>68.355798120000003</v>
      </c>
      <c r="K5" s="15">
        <f>(J5-I5)/I5</f>
        <v>7.638278259689317E-2</v>
      </c>
      <c r="L5" s="1">
        <v>12.421946999999999</v>
      </c>
      <c r="M5" s="26">
        <v>11.848212932876701</v>
      </c>
      <c r="N5" s="15">
        <f>(M5-L5)/L5</f>
        <v>-4.6187128887548702E-2</v>
      </c>
      <c r="O5" s="1">
        <v>76.447008929999996</v>
      </c>
      <c r="P5" s="26">
        <v>62.340690832856097</v>
      </c>
      <c r="Q5" s="15">
        <f>(P5-O5)/O5</f>
        <v>-0.18452413370496404</v>
      </c>
    </row>
    <row r="6" spans="1:17" x14ac:dyDescent="0.35">
      <c r="A6" s="3" t="s">
        <v>5</v>
      </c>
      <c r="B6" s="3">
        <v>203</v>
      </c>
      <c r="C6" s="1">
        <v>989.85582529999999</v>
      </c>
      <c r="D6" s="25">
        <v>985.91864034533501</v>
      </c>
      <c r="E6" s="15">
        <f t="shared" ref="E6:E21" si="0">(D6-C6)/C6</f>
        <v>-3.9775337519196048E-3</v>
      </c>
      <c r="F6" s="1">
        <v>595.75485330000004</v>
      </c>
      <c r="G6" s="26">
        <v>568.69367366563495</v>
      </c>
      <c r="H6" s="15">
        <f t="shared" ref="H6:H21" si="1">(G6-F6)/F6</f>
        <v>-4.5423347345754789E-2</v>
      </c>
      <c r="I6" s="1">
        <v>150.5255439</v>
      </c>
      <c r="J6" s="26">
        <v>167.58745870000001</v>
      </c>
      <c r="K6" s="15">
        <f t="shared" ref="K6:K21" si="2">(J6-I6)/I6</f>
        <v>0.11334896628133034</v>
      </c>
      <c r="L6" s="1">
        <v>29.06413594</v>
      </c>
      <c r="M6" s="26">
        <v>30.148560909248701</v>
      </c>
      <c r="N6" s="15">
        <f t="shared" ref="N6:N21" si="3">(M6-L6)/L6</f>
        <v>3.7311447052387446E-2</v>
      </c>
      <c r="O6" s="1">
        <v>221.1425668</v>
      </c>
      <c r="P6" s="26">
        <v>167.597149545599</v>
      </c>
      <c r="Q6" s="15">
        <f t="shared" ref="Q6:Q21" si="4">(P6-O6)/O6</f>
        <v>-0.24213075767917244</v>
      </c>
    </row>
    <row r="7" spans="1:17" x14ac:dyDescent="0.35">
      <c r="A7" s="3" t="s">
        <v>6</v>
      </c>
      <c r="B7" s="3">
        <v>166</v>
      </c>
      <c r="C7" s="1">
        <v>951.35199899999998</v>
      </c>
      <c r="D7" s="25">
        <v>738.88783233985305</v>
      </c>
      <c r="E7" s="15">
        <f t="shared" si="0"/>
        <v>-0.22332865951138547</v>
      </c>
      <c r="F7" s="1">
        <v>304.08102300000002</v>
      </c>
      <c r="G7" s="26">
        <v>275.35115957527802</v>
      </c>
      <c r="H7" s="15">
        <f t="shared" si="1"/>
        <v>-9.4480948338305198E-2</v>
      </c>
      <c r="I7" s="1">
        <v>314.57708500000001</v>
      </c>
      <c r="J7" s="26">
        <v>150.2079913</v>
      </c>
      <c r="K7" s="15">
        <f t="shared" si="2"/>
        <v>-0.52250815948656915</v>
      </c>
      <c r="L7" s="1">
        <v>14.98813371</v>
      </c>
      <c r="M7" s="26">
        <v>14.719827111886801</v>
      </c>
      <c r="N7" s="15">
        <f t="shared" si="3"/>
        <v>-1.7901267983363816E-2</v>
      </c>
      <c r="O7" s="1">
        <v>341.09691529999998</v>
      </c>
      <c r="P7" s="26">
        <v>172.076082872146</v>
      </c>
      <c r="Q7" s="15">
        <f t="shared" si="4"/>
        <v>-0.49552143348818489</v>
      </c>
    </row>
    <row r="8" spans="1:17" x14ac:dyDescent="0.35">
      <c r="A8" s="3" t="s">
        <v>7</v>
      </c>
      <c r="B8" s="3">
        <v>73</v>
      </c>
      <c r="C8" s="1">
        <v>589.42490929999997</v>
      </c>
      <c r="D8" s="25">
        <v>704.83582680672396</v>
      </c>
      <c r="E8" s="15">
        <f t="shared" si="0"/>
        <v>0.19580257923572622</v>
      </c>
      <c r="F8" s="1">
        <v>249.74986820000001</v>
      </c>
      <c r="G8" s="26">
        <v>220.27728752000201</v>
      </c>
      <c r="H8" s="15">
        <f t="shared" si="1"/>
        <v>-0.11800839332734432</v>
      </c>
      <c r="I8" s="1">
        <v>82.954344590000005</v>
      </c>
      <c r="J8" s="26">
        <v>102.2620203</v>
      </c>
      <c r="K8" s="15">
        <f t="shared" si="2"/>
        <v>0.23275062693132895</v>
      </c>
      <c r="L8" s="1">
        <v>12.58659113</v>
      </c>
      <c r="M8" s="26">
        <v>12.0873625781387</v>
      </c>
      <c r="N8" s="15">
        <f t="shared" si="3"/>
        <v>-3.9663523403997328E-2</v>
      </c>
      <c r="O8" s="1">
        <v>80.483442460000006</v>
      </c>
      <c r="P8" s="26">
        <v>77.242901470221099</v>
      </c>
      <c r="Q8" s="15">
        <f t="shared" si="4"/>
        <v>-4.0263449111156556E-2</v>
      </c>
    </row>
    <row r="9" spans="1:17" x14ac:dyDescent="0.35">
      <c r="A9" s="3" t="s">
        <v>8</v>
      </c>
      <c r="B9" s="3">
        <v>567</v>
      </c>
      <c r="C9" s="1">
        <v>1267.7338609999999</v>
      </c>
      <c r="D9" s="25">
        <v>1354.8377407881501</v>
      </c>
      <c r="E9" s="15">
        <f t="shared" si="0"/>
        <v>6.8708332614419415E-2</v>
      </c>
      <c r="F9" s="1">
        <v>528.58270389999996</v>
      </c>
      <c r="G9" s="26">
        <v>499.85662798085798</v>
      </c>
      <c r="H9" s="15">
        <f t="shared" si="1"/>
        <v>-5.4345470835868527E-2</v>
      </c>
      <c r="I9" s="1">
        <v>196.53257489999999</v>
      </c>
      <c r="J9" s="26">
        <v>218.96852329999999</v>
      </c>
      <c r="K9" s="15">
        <f t="shared" si="2"/>
        <v>0.11415892969099853</v>
      </c>
      <c r="L9" s="1">
        <v>27.25226314</v>
      </c>
      <c r="M9" s="26">
        <v>28.386920692255401</v>
      </c>
      <c r="N9" s="15">
        <f t="shared" si="3"/>
        <v>4.1635351399127919E-2</v>
      </c>
      <c r="O9" s="1">
        <v>245.24866979999999</v>
      </c>
      <c r="P9" s="26">
        <v>203.16249822777701</v>
      </c>
      <c r="Q9" s="15">
        <f t="shared" si="4"/>
        <v>-0.17160611556647465</v>
      </c>
    </row>
    <row r="10" spans="1:17" x14ac:dyDescent="0.35">
      <c r="A10" s="3" t="s">
        <v>9</v>
      </c>
      <c r="B10" s="3">
        <v>169</v>
      </c>
      <c r="C10" s="1">
        <v>582.4878923</v>
      </c>
      <c r="D10" s="25">
        <v>600.16790904384095</v>
      </c>
      <c r="E10" s="15">
        <f t="shared" si="0"/>
        <v>3.0352590976663898E-2</v>
      </c>
      <c r="F10" s="1">
        <v>244.3978548</v>
      </c>
      <c r="G10" s="26">
        <v>211.14602536347201</v>
      </c>
      <c r="H10" s="15">
        <f t="shared" si="1"/>
        <v>-0.13605614281573472</v>
      </c>
      <c r="I10" s="1">
        <v>75.200003120000005</v>
      </c>
      <c r="J10" s="26">
        <v>96.817841139999999</v>
      </c>
      <c r="K10" s="15">
        <f t="shared" si="2"/>
        <v>0.28747123833895916</v>
      </c>
      <c r="L10" s="1">
        <v>12.444553880000001</v>
      </c>
      <c r="M10" s="26">
        <v>11.6967084442658</v>
      </c>
      <c r="N10" s="15">
        <f t="shared" si="3"/>
        <v>-6.0094194050305368E-2</v>
      </c>
      <c r="O10" s="1">
        <v>107.643795</v>
      </c>
      <c r="P10" s="26">
        <v>116.680986866987</v>
      </c>
      <c r="Q10" s="15">
        <f t="shared" si="4"/>
        <v>8.3954601070939591E-2</v>
      </c>
    </row>
    <row r="11" spans="1:17" x14ac:dyDescent="0.35">
      <c r="A11" s="3" t="s">
        <v>10</v>
      </c>
      <c r="B11" s="3">
        <v>142</v>
      </c>
      <c r="C11" s="1">
        <v>1006.7667709999999</v>
      </c>
      <c r="D11" s="25">
        <v>1109.6103648394301</v>
      </c>
      <c r="E11" s="15">
        <f t="shared" si="0"/>
        <v>0.10215235226454462</v>
      </c>
      <c r="F11" s="1">
        <v>527.78517320000003</v>
      </c>
      <c r="G11" s="26">
        <v>459.92856201576001</v>
      </c>
      <c r="H11" s="15">
        <f t="shared" si="1"/>
        <v>-0.12856861963897248</v>
      </c>
      <c r="I11" s="1">
        <v>106.0556416</v>
      </c>
      <c r="J11" s="26">
        <v>149.42023649999999</v>
      </c>
      <c r="K11" s="15">
        <f t="shared" si="2"/>
        <v>0.40888531949628965</v>
      </c>
      <c r="L11" s="1">
        <v>26.21782378</v>
      </c>
      <c r="M11" s="26">
        <v>24.973488697461999</v>
      </c>
      <c r="N11" s="15">
        <f t="shared" si="3"/>
        <v>-4.7461417582920412E-2</v>
      </c>
      <c r="O11" s="1">
        <v>107.79372960000001</v>
      </c>
      <c r="P11" s="26">
        <v>131.78569615419801</v>
      </c>
      <c r="Q11" s="15">
        <f t="shared" si="4"/>
        <v>0.22257293298253222</v>
      </c>
    </row>
    <row r="12" spans="1:17" x14ac:dyDescent="0.35">
      <c r="A12" s="3" t="s">
        <v>11</v>
      </c>
      <c r="B12" s="3">
        <v>583</v>
      </c>
      <c r="C12" s="1">
        <v>1509.754999</v>
      </c>
      <c r="D12" s="25">
        <v>1569.8977401182001</v>
      </c>
      <c r="E12" s="15">
        <f t="shared" si="0"/>
        <v>3.9836093378088619E-2</v>
      </c>
      <c r="F12" s="1">
        <v>203.06000750000001</v>
      </c>
      <c r="G12" s="26">
        <v>197.54145081057499</v>
      </c>
      <c r="H12" s="15">
        <f t="shared" si="1"/>
        <v>-2.7176974714851351E-2</v>
      </c>
      <c r="I12" s="1">
        <v>113.6925947</v>
      </c>
      <c r="J12" s="26">
        <v>164.19135349999999</v>
      </c>
      <c r="K12" s="15">
        <f t="shared" si="2"/>
        <v>0.44416928765897884</v>
      </c>
      <c r="L12" s="1">
        <v>10.698413009999999</v>
      </c>
      <c r="M12" s="26">
        <v>11.468703238414401</v>
      </c>
      <c r="N12" s="15">
        <f t="shared" si="3"/>
        <v>7.2000419846793839E-2</v>
      </c>
      <c r="O12" s="1">
        <v>319.31589259999998</v>
      </c>
      <c r="P12" s="26">
        <v>390.42803984880601</v>
      </c>
      <c r="Q12" s="15">
        <f t="shared" si="4"/>
        <v>0.22270155948011849</v>
      </c>
    </row>
    <row r="13" spans="1:17" x14ac:dyDescent="0.35">
      <c r="A13" s="3" t="s">
        <v>12</v>
      </c>
      <c r="B13" s="3">
        <v>138</v>
      </c>
      <c r="C13" s="1">
        <v>377.09703880000001</v>
      </c>
      <c r="D13" s="25">
        <v>417.036203345545</v>
      </c>
      <c r="E13" s="15">
        <f t="shared" si="0"/>
        <v>0.10591216699192228</v>
      </c>
      <c r="F13" s="1">
        <v>227.8569948</v>
      </c>
      <c r="G13" s="26">
        <v>193.930447360849</v>
      </c>
      <c r="H13" s="15">
        <f t="shared" si="1"/>
        <v>-0.14889403535287474</v>
      </c>
      <c r="I13" s="1">
        <v>53.471322659999998</v>
      </c>
      <c r="J13" s="26">
        <v>70.864142790000002</v>
      </c>
      <c r="K13" s="15">
        <f t="shared" si="2"/>
        <v>0.32527379658425687</v>
      </c>
      <c r="L13" s="1">
        <v>12.397521940000001</v>
      </c>
      <c r="M13" s="26">
        <v>11.622144792385299</v>
      </c>
      <c r="N13" s="15">
        <f t="shared" si="3"/>
        <v>-6.2542913928063715E-2</v>
      </c>
      <c r="O13" s="1">
        <v>53.090874079999999</v>
      </c>
      <c r="P13" s="26">
        <v>80.723537914714996</v>
      </c>
      <c r="Q13" s="15">
        <f t="shared" si="4"/>
        <v>0.52047860039141014</v>
      </c>
    </row>
    <row r="14" spans="1:17" x14ac:dyDescent="0.35">
      <c r="A14" s="3" t="s">
        <v>13</v>
      </c>
      <c r="B14" s="3">
        <v>113</v>
      </c>
      <c r="C14" s="1">
        <v>1311.842208</v>
      </c>
      <c r="D14" s="25">
        <v>761.34318625088702</v>
      </c>
      <c r="E14" s="15">
        <f t="shared" si="0"/>
        <v>-0.41963813817851559</v>
      </c>
      <c r="F14" s="1">
        <v>375.21618180000002</v>
      </c>
      <c r="G14" s="26">
        <v>320.52565540163698</v>
      </c>
      <c r="H14" s="15">
        <f t="shared" si="1"/>
        <v>-0.14575737681674536</v>
      </c>
      <c r="I14" s="1">
        <v>103.8363434</v>
      </c>
      <c r="J14" s="26">
        <v>80.353043499999998</v>
      </c>
      <c r="K14" s="15">
        <f t="shared" si="2"/>
        <v>-0.22615684577351947</v>
      </c>
      <c r="L14" s="1">
        <v>19.120712399999999</v>
      </c>
      <c r="M14" s="26">
        <v>17.744616785057499</v>
      </c>
      <c r="N14" s="15">
        <f t="shared" si="3"/>
        <v>-7.1968846461102562E-2</v>
      </c>
      <c r="O14" s="1">
        <v>118.28629770000001</v>
      </c>
      <c r="P14" s="26">
        <v>67.611670786393006</v>
      </c>
      <c r="Q14" s="15">
        <f t="shared" si="4"/>
        <v>-0.42840656863002818</v>
      </c>
    </row>
    <row r="15" spans="1:17" x14ac:dyDescent="0.35">
      <c r="A15" s="3" t="s">
        <v>14</v>
      </c>
      <c r="B15" s="3">
        <v>347</v>
      </c>
      <c r="C15" s="1">
        <v>909.06269989999998</v>
      </c>
      <c r="D15" s="25">
        <v>1168.8605793899601</v>
      </c>
      <c r="E15" s="15">
        <f t="shared" si="0"/>
        <v>0.28578653542658694</v>
      </c>
      <c r="F15" s="1">
        <v>358.51982829999997</v>
      </c>
      <c r="G15" s="26">
        <v>326.39730896150201</v>
      </c>
      <c r="H15" s="15">
        <f t="shared" si="1"/>
        <v>-8.9597608843041965E-2</v>
      </c>
      <c r="I15" s="1">
        <v>131.0993976</v>
      </c>
      <c r="J15" s="26">
        <v>186.99685700000001</v>
      </c>
      <c r="K15" s="15">
        <f t="shared" si="2"/>
        <v>0.42637464720127743</v>
      </c>
      <c r="L15" s="1">
        <v>18.21450106</v>
      </c>
      <c r="M15" s="26">
        <v>18.158285768618899</v>
      </c>
      <c r="N15" s="15">
        <f t="shared" si="3"/>
        <v>-3.0862932339416212E-3</v>
      </c>
      <c r="O15" s="1">
        <v>176.29243500000001</v>
      </c>
      <c r="P15" s="26">
        <v>191.225772215235</v>
      </c>
      <c r="Q15" s="15">
        <f t="shared" si="4"/>
        <v>8.4707759667821167E-2</v>
      </c>
    </row>
    <row r="16" spans="1:17" x14ac:dyDescent="0.35">
      <c r="A16" s="3" t="s">
        <v>15</v>
      </c>
      <c r="B16" s="3">
        <v>283</v>
      </c>
      <c r="C16" s="1">
        <v>776.92610850000005</v>
      </c>
      <c r="D16" s="25">
        <v>860.25266605895001</v>
      </c>
      <c r="E16" s="15">
        <f t="shared" si="0"/>
        <v>0.10725158627997111</v>
      </c>
      <c r="F16" s="1">
        <v>349.8723425</v>
      </c>
      <c r="G16" s="26">
        <v>321.36945824317797</v>
      </c>
      <c r="H16" s="15">
        <f t="shared" si="1"/>
        <v>-8.1466525913868229E-2</v>
      </c>
      <c r="I16" s="1">
        <v>167.82203730000001</v>
      </c>
      <c r="J16" s="26">
        <v>197.68367789999999</v>
      </c>
      <c r="K16" s="15">
        <f t="shared" si="2"/>
        <v>0.17793634900653174</v>
      </c>
      <c r="L16" s="1">
        <v>18.187397229999998</v>
      </c>
      <c r="M16" s="26">
        <v>18.336749345479799</v>
      </c>
      <c r="N16" s="15">
        <f t="shared" si="3"/>
        <v>8.2118465655682139E-3</v>
      </c>
      <c r="O16" s="1">
        <v>272.34871279999999</v>
      </c>
      <c r="P16" s="26">
        <v>240.99658565004199</v>
      </c>
      <c r="Q16" s="15">
        <f t="shared" si="4"/>
        <v>-0.11511758887210718</v>
      </c>
    </row>
    <row r="17" spans="1:17" s="18" customFormat="1" x14ac:dyDescent="0.35">
      <c r="A17" s="2" t="s">
        <v>16</v>
      </c>
      <c r="B17" s="2">
        <f>SUM(B5:B16)</f>
        <v>2895</v>
      </c>
      <c r="C17" s="12">
        <f>SUM(C5:C16)</f>
        <v>10761.081434399997</v>
      </c>
      <c r="D17" s="12">
        <f>SUM(D5:D16)</f>
        <v>10856.319950539199</v>
      </c>
      <c r="E17" s="17">
        <f t="shared" si="0"/>
        <v>8.8502737127099367E-3</v>
      </c>
      <c r="F17" s="12">
        <f t="shared" ref="F17" si="5">SUM(F5:F16)</f>
        <v>4205.2936930000005</v>
      </c>
      <c r="G17" s="12">
        <f t="shared" ref="G17" si="6">SUM(G5:G16)</f>
        <v>3806.8567484651367</v>
      </c>
      <c r="H17" s="17">
        <f t="shared" si="1"/>
        <v>-9.4746520367433418E-2</v>
      </c>
      <c r="I17" s="12">
        <f t="shared" ref="I17:J17" si="7">SUM(I5:I16)</f>
        <v>1559.2719905099998</v>
      </c>
      <c r="J17" s="12">
        <f t="shared" si="7"/>
        <v>1653.7089440500001</v>
      </c>
      <c r="K17" s="15">
        <f t="shared" si="2"/>
        <v>6.0564772608473719E-2</v>
      </c>
      <c r="L17" s="12">
        <f t="shared" ref="L17:M17" si="8">SUM(L5:L16)</f>
        <v>213.59399421999998</v>
      </c>
      <c r="M17" s="12">
        <f t="shared" si="8"/>
        <v>211.19158129608999</v>
      </c>
      <c r="N17" s="15">
        <f t="shared" si="3"/>
        <v>-1.12475677637056E-2</v>
      </c>
      <c r="O17" s="12">
        <f t="shared" ref="O17:P17" si="9">SUM(O5:O16)</f>
        <v>2119.1903400699998</v>
      </c>
      <c r="P17" s="12">
        <f t="shared" si="9"/>
        <v>1901.8716123849754</v>
      </c>
      <c r="Q17" s="15">
        <f t="shared" si="4"/>
        <v>-0.10254799843880286</v>
      </c>
    </row>
    <row r="18" spans="1:17" x14ac:dyDescent="0.35">
      <c r="A18" s="3"/>
      <c r="B18" s="3"/>
      <c r="C18" s="5"/>
      <c r="E18" s="15"/>
      <c r="F18" s="5"/>
      <c r="G18" s="5"/>
      <c r="I18" s="5"/>
      <c r="J18" s="5"/>
      <c r="K18" s="15"/>
      <c r="L18" s="5"/>
      <c r="M18" s="5"/>
      <c r="N18" s="15"/>
      <c r="O18" s="5"/>
      <c r="P18" s="5"/>
      <c r="Q18" s="15"/>
    </row>
    <row r="19" spans="1:17" x14ac:dyDescent="0.35">
      <c r="A19" s="3" t="s">
        <v>2</v>
      </c>
      <c r="B19" s="3">
        <v>137</v>
      </c>
      <c r="C19" s="1">
        <v>802.24715860000003</v>
      </c>
      <c r="D19" s="25">
        <v>828.87532522529295</v>
      </c>
      <c r="E19" s="15">
        <f t="shared" si="0"/>
        <v>3.3191973745050944E-2</v>
      </c>
      <c r="F19" s="1">
        <v>276.71364440000002</v>
      </c>
      <c r="G19" s="26">
        <v>243.48879624158101</v>
      </c>
      <c r="H19" s="15">
        <f t="shared" si="1"/>
        <v>-0.12006942494816496</v>
      </c>
      <c r="I19" s="1">
        <v>89.644593159999999</v>
      </c>
      <c r="J19" s="26">
        <v>99.042358160000006</v>
      </c>
      <c r="K19" s="15">
        <f t="shared" si="2"/>
        <v>0.10483359529811945</v>
      </c>
      <c r="L19" s="1">
        <v>14.194013780000001</v>
      </c>
      <c r="M19" s="26">
        <v>13.5317899120855</v>
      </c>
      <c r="N19" s="15">
        <f t="shared" si="3"/>
        <v>-4.6655151825173179E-2</v>
      </c>
      <c r="O19" s="1">
        <v>179.1488459</v>
      </c>
      <c r="P19" s="26">
        <v>146.810975623178</v>
      </c>
      <c r="Q19" s="15">
        <f t="shared" si="4"/>
        <v>-0.1805083929754861</v>
      </c>
    </row>
    <row r="20" spans="1:17" x14ac:dyDescent="0.35">
      <c r="A20" s="3" t="s">
        <v>3</v>
      </c>
      <c r="B20" s="3">
        <v>35</v>
      </c>
      <c r="C20" s="1">
        <v>464.08364779999999</v>
      </c>
      <c r="D20" s="25">
        <v>498.49155306816101</v>
      </c>
      <c r="E20" s="15">
        <f t="shared" si="0"/>
        <v>7.4141602341027402E-2</v>
      </c>
      <c r="F20" s="1">
        <v>228.26733400000001</v>
      </c>
      <c r="G20" s="26">
        <v>159.85775861144</v>
      </c>
      <c r="H20" s="15">
        <f t="shared" si="1"/>
        <v>-0.29969060482635679</v>
      </c>
      <c r="I20" s="1">
        <v>138.4134502</v>
      </c>
      <c r="J20" s="26">
        <v>214.10944620000001</v>
      </c>
      <c r="K20" s="15">
        <f t="shared" si="2"/>
        <v>0.54688323924173088</v>
      </c>
      <c r="L20" s="1">
        <v>12.36961224</v>
      </c>
      <c r="M20" s="26">
        <v>9.4838231857865996</v>
      </c>
      <c r="N20" s="15">
        <f>(M20-L20)/L20</f>
        <v>-0.23329664650938167</v>
      </c>
      <c r="O20" s="1">
        <v>267.29499629999998</v>
      </c>
      <c r="P20" s="26">
        <v>249.94508545100601</v>
      </c>
      <c r="Q20" s="15">
        <f t="shared" si="4"/>
        <v>-6.4909224224763279E-2</v>
      </c>
    </row>
    <row r="21" spans="1:17" s="18" customFormat="1" x14ac:dyDescent="0.35">
      <c r="A21" s="2" t="s">
        <v>23</v>
      </c>
      <c r="B21" s="2">
        <f>B17+B19+B20</f>
        <v>3067</v>
      </c>
      <c r="C21" s="12">
        <f>C17+C19+C20</f>
        <v>12027.412240799997</v>
      </c>
      <c r="D21" s="12">
        <f>D17+D19+D20</f>
        <v>12183.686828832653</v>
      </c>
      <c r="E21" s="17">
        <f t="shared" si="0"/>
        <v>1.2993201272550879E-2</v>
      </c>
      <c r="F21" s="12">
        <f>F17+F19+F20</f>
        <v>4710.2746714000004</v>
      </c>
      <c r="G21" s="12">
        <f>G17+G19+G20</f>
        <v>4210.2033033181579</v>
      </c>
      <c r="H21" s="17">
        <f t="shared" si="1"/>
        <v>-0.10616607373624988</v>
      </c>
      <c r="I21" s="12">
        <f t="shared" ref="I21" si="10">I17+I19+I20</f>
        <v>1787.3300338699999</v>
      </c>
      <c r="J21" s="12">
        <f>J17+J19+J20</f>
        <v>1966.8607484100003</v>
      </c>
      <c r="K21" s="15">
        <f t="shared" si="2"/>
        <v>0.10044631441193499</v>
      </c>
      <c r="L21" s="12">
        <f t="shared" ref="L21" si="11">L17+L19+L20</f>
        <v>240.15762024</v>
      </c>
      <c r="M21" s="12">
        <f>M17+M19+M20</f>
        <v>234.20719439396208</v>
      </c>
      <c r="N21" s="15">
        <f t="shared" si="3"/>
        <v>-2.4777168594906113E-2</v>
      </c>
      <c r="O21" s="12">
        <f t="shared" ref="O21:P21" si="12">O17+O19+O20</f>
        <v>2565.6341822700001</v>
      </c>
      <c r="P21" s="12">
        <f t="shared" si="12"/>
        <v>2298.6276734591593</v>
      </c>
      <c r="Q21" s="15">
        <f t="shared" si="4"/>
        <v>-0.10407037396679876</v>
      </c>
    </row>
  </sheetData>
  <mergeCells count="5">
    <mergeCell ref="C1:E1"/>
    <mergeCell ref="F1:H1"/>
    <mergeCell ref="I1:K1"/>
    <mergeCell ref="O1:Q1"/>
    <mergeCell ref="L1:N1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District averages</vt:lpstr>
      <vt:lpstr>Annual change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Jenks, David</dc:creator>
  <cp:lastModifiedBy>Jenks, David</cp:lastModifiedBy>
  <dcterms:created xsi:type="dcterms:W3CDTF">2017-11-28T14:40:24Z</dcterms:created>
  <dcterms:modified xsi:type="dcterms:W3CDTF">2023-10-03T16:05:52Z</dcterms:modified>
</cp:coreProperties>
</file>